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25725"/>
</workbook>
</file>

<file path=xl/calcChain.xml><?xml version="1.0" encoding="utf-8"?>
<calcChain xmlns="http://schemas.openxmlformats.org/spreadsheetml/2006/main">
  <c r="S76" i="20"/>
  <c r="U76"/>
  <c r="K253" i="22"/>
  <c r="K252"/>
  <c r="K251"/>
  <c r="K248"/>
  <c r="K247"/>
  <c r="K246"/>
  <c r="K255"/>
  <c r="R255" s="1"/>
  <c r="K254"/>
  <c r="R254" s="1"/>
  <c r="R70" i="20"/>
  <c r="Q70"/>
  <c r="O71"/>
  <c r="K71"/>
  <c r="R71" s="1"/>
  <c r="O142"/>
  <c r="K142"/>
  <c r="R142" s="1"/>
  <c r="O141"/>
  <c r="K141"/>
  <c r="R141" s="1"/>
  <c r="O257"/>
  <c r="K257"/>
  <c r="R257" s="1"/>
  <c r="Q107"/>
  <c r="S107" s="1"/>
  <c r="K140"/>
  <c r="Q140" s="1"/>
  <c r="O34" i="22"/>
  <c r="K34"/>
  <c r="Q34" s="1"/>
  <c r="S70" i="20" l="1"/>
  <c r="N71"/>
  <c r="Q71"/>
  <c r="S71" s="1"/>
  <c r="N257"/>
  <c r="Q257"/>
  <c r="S257" s="1"/>
  <c r="N141"/>
  <c r="Q141"/>
  <c r="S141" s="1"/>
  <c r="N142"/>
  <c r="Q142"/>
  <c r="S142" s="1"/>
  <c r="R140"/>
  <c r="S140" s="1"/>
  <c r="R34" i="22"/>
  <c r="S34" s="1"/>
  <c r="N34"/>
  <c r="O98" i="20"/>
  <c r="K98"/>
  <c r="Q98" s="1"/>
  <c r="R98" l="1"/>
  <c r="S98" s="1"/>
  <c r="O132" i="22"/>
  <c r="K132"/>
  <c r="N132" s="1"/>
  <c r="O131"/>
  <c r="K131"/>
  <c r="N131" s="1"/>
  <c r="O130"/>
  <c r="K130"/>
  <c r="N130" s="1"/>
  <c r="O91"/>
  <c r="K91"/>
  <c r="N91" s="1"/>
  <c r="O80"/>
  <c r="K80"/>
  <c r="N80" s="1"/>
  <c r="O79"/>
  <c r="K79"/>
  <c r="N79" s="1"/>
  <c r="O124"/>
  <c r="K124"/>
  <c r="N124" s="1"/>
  <c r="O123"/>
  <c r="K123"/>
  <c r="N123" s="1"/>
  <c r="O121"/>
  <c r="K121"/>
  <c r="Q121" s="1"/>
  <c r="O122"/>
  <c r="K122"/>
  <c r="N122" s="1"/>
  <c r="O103"/>
  <c r="K103"/>
  <c r="N103" s="1"/>
  <c r="O49"/>
  <c r="K49"/>
  <c r="N49" s="1"/>
  <c r="O109"/>
  <c r="K109"/>
  <c r="N109" s="1"/>
  <c r="O108"/>
  <c r="K108"/>
  <c r="Q108" s="1"/>
  <c r="O107"/>
  <c r="K107"/>
  <c r="Q107" s="1"/>
  <c r="O106"/>
  <c r="K106"/>
  <c r="R106" s="1"/>
  <c r="O88"/>
  <c r="K88"/>
  <c r="N88" s="1"/>
  <c r="O87"/>
  <c r="K87"/>
  <c r="Q87" s="1"/>
  <c r="O69"/>
  <c r="K69"/>
  <c r="N69" s="1"/>
  <c r="O75"/>
  <c r="K75"/>
  <c r="N75" s="1"/>
  <c r="O74"/>
  <c r="K74"/>
  <c r="N74" s="1"/>
  <c r="O26"/>
  <c r="K26"/>
  <c r="N26" s="1"/>
  <c r="O25"/>
  <c r="K25"/>
  <c r="N25" s="1"/>
  <c r="O127"/>
  <c r="K127"/>
  <c r="R127" s="1"/>
  <c r="O128"/>
  <c r="K128"/>
  <c r="R128" s="1"/>
  <c r="O58"/>
  <c r="K58"/>
  <c r="N58" s="1"/>
  <c r="O57"/>
  <c r="K57"/>
  <c r="R57" s="1"/>
  <c r="O52"/>
  <c r="K52"/>
  <c r="R52" s="1"/>
  <c r="O53"/>
  <c r="K53"/>
  <c r="N53" s="1"/>
  <c r="O54"/>
  <c r="K54"/>
  <c r="R54" s="1"/>
  <c r="O46"/>
  <c r="K46"/>
  <c r="N46" s="1"/>
  <c r="O45"/>
  <c r="K45"/>
  <c r="N45" s="1"/>
  <c r="O36"/>
  <c r="K36"/>
  <c r="N36" s="1"/>
  <c r="O35"/>
  <c r="K35"/>
  <c r="R35" s="1"/>
  <c r="O30"/>
  <c r="K30"/>
  <c r="R30" s="1"/>
  <c r="O29"/>
  <c r="K29"/>
  <c r="R29" s="1"/>
  <c r="O31"/>
  <c r="K31"/>
  <c r="R31" s="1"/>
  <c r="O22"/>
  <c r="K22"/>
  <c r="N22" s="1"/>
  <c r="O21"/>
  <c r="K21"/>
  <c r="R21" s="1"/>
  <c r="O110"/>
  <c r="K110"/>
  <c r="N110" s="1"/>
  <c r="O111"/>
  <c r="K111"/>
  <c r="Q111" s="1"/>
  <c r="O101"/>
  <c r="K101"/>
  <c r="N101" s="1"/>
  <c r="O102"/>
  <c r="K102"/>
  <c r="Q102" s="1"/>
  <c r="O100"/>
  <c r="K100"/>
  <c r="N100" s="1"/>
  <c r="O96"/>
  <c r="K96"/>
  <c r="R96" s="1"/>
  <c r="O97"/>
  <c r="K97"/>
  <c r="N97" s="1"/>
  <c r="O94"/>
  <c r="K94"/>
  <c r="N94" s="1"/>
  <c r="O93"/>
  <c r="K93"/>
  <c r="Q93" s="1"/>
  <c r="O86"/>
  <c r="K86"/>
  <c r="N86" s="1"/>
  <c r="O85"/>
  <c r="K85"/>
  <c r="N85" s="1"/>
  <c r="O84"/>
  <c r="K84"/>
  <c r="R84" s="1"/>
  <c r="Q79" l="1"/>
  <c r="Q130"/>
  <c r="Q103"/>
  <c r="Q91"/>
  <c r="Q131"/>
  <c r="Q132"/>
  <c r="R132"/>
  <c r="R131"/>
  <c r="R130"/>
  <c r="R91"/>
  <c r="Q80"/>
  <c r="R80"/>
  <c r="R79"/>
  <c r="S79" s="1"/>
  <c r="Q124"/>
  <c r="R124"/>
  <c r="Q123"/>
  <c r="R123"/>
  <c r="Q25"/>
  <c r="Q106"/>
  <c r="S106" s="1"/>
  <c r="Q122"/>
  <c r="Q88"/>
  <c r="Q74"/>
  <c r="N106"/>
  <c r="Q128"/>
  <c r="S128" s="1"/>
  <c r="Q26"/>
  <c r="Q69"/>
  <c r="Q109"/>
  <c r="R121"/>
  <c r="S121" s="1"/>
  <c r="R122"/>
  <c r="N121"/>
  <c r="R103"/>
  <c r="S103" s="1"/>
  <c r="Q49"/>
  <c r="R49"/>
  <c r="R108"/>
  <c r="S108" s="1"/>
  <c r="R109"/>
  <c r="S109" s="1"/>
  <c r="N108"/>
  <c r="N107"/>
  <c r="R107"/>
  <c r="S107" s="1"/>
  <c r="R88"/>
  <c r="R87"/>
  <c r="S87" s="1"/>
  <c r="N87"/>
  <c r="R69"/>
  <c r="S69" s="1"/>
  <c r="Q75"/>
  <c r="R75"/>
  <c r="R74"/>
  <c r="R26"/>
  <c r="R25"/>
  <c r="N128"/>
  <c r="N127"/>
  <c r="Q127"/>
  <c r="S127" s="1"/>
  <c r="Q58"/>
  <c r="R58"/>
  <c r="N57"/>
  <c r="Q57"/>
  <c r="S57" s="1"/>
  <c r="N54"/>
  <c r="N21"/>
  <c r="Q54"/>
  <c r="S54" s="1"/>
  <c r="N35"/>
  <c r="N52"/>
  <c r="Q53"/>
  <c r="Q52"/>
  <c r="S52" s="1"/>
  <c r="R53"/>
  <c r="Q46"/>
  <c r="R46"/>
  <c r="Q45"/>
  <c r="R45"/>
  <c r="Q36"/>
  <c r="R36"/>
  <c r="Q35"/>
  <c r="S35" s="1"/>
  <c r="N31"/>
  <c r="N29"/>
  <c r="Q110"/>
  <c r="N30"/>
  <c r="Q31"/>
  <c r="S31" s="1"/>
  <c r="Q29"/>
  <c r="S29" s="1"/>
  <c r="Q30"/>
  <c r="S30" s="1"/>
  <c r="Q22"/>
  <c r="R22"/>
  <c r="Q21"/>
  <c r="S21" s="1"/>
  <c r="R110"/>
  <c r="R111"/>
  <c r="S111" s="1"/>
  <c r="N111"/>
  <c r="N84"/>
  <c r="Q84"/>
  <c r="Q85"/>
  <c r="Q100"/>
  <c r="N102"/>
  <c r="Q101"/>
  <c r="R102"/>
  <c r="S102" s="1"/>
  <c r="R100"/>
  <c r="R101"/>
  <c r="S84"/>
  <c r="Q97"/>
  <c r="Q86"/>
  <c r="N96"/>
  <c r="R97"/>
  <c r="Q96"/>
  <c r="S96" s="1"/>
  <c r="N93"/>
  <c r="Q94"/>
  <c r="R94"/>
  <c r="R93"/>
  <c r="S93" s="1"/>
  <c r="R86"/>
  <c r="S86" s="1"/>
  <c r="R85"/>
  <c r="O78"/>
  <c r="K78"/>
  <c r="N78" s="1"/>
  <c r="O77"/>
  <c r="K77"/>
  <c r="N77" s="1"/>
  <c r="S131" l="1"/>
  <c r="S132"/>
  <c r="S130"/>
  <c r="S25"/>
  <c r="S123"/>
  <c r="S124"/>
  <c r="S74"/>
  <c r="S91"/>
  <c r="S80"/>
  <c r="S53"/>
  <c r="S122"/>
  <c r="S26"/>
  <c r="S88"/>
  <c r="S75"/>
  <c r="S49"/>
  <c r="S58"/>
  <c r="S110"/>
  <c r="S36"/>
  <c r="S46"/>
  <c r="S45"/>
  <c r="S22"/>
  <c r="S85"/>
  <c r="S94"/>
  <c r="S100"/>
  <c r="S101"/>
  <c r="Q78"/>
  <c r="S97"/>
  <c r="R78"/>
  <c r="R77"/>
  <c r="Q77"/>
  <c r="O137" i="20"/>
  <c r="K137"/>
  <c r="N137" s="1"/>
  <c r="O103"/>
  <c r="K103"/>
  <c r="R103" s="1"/>
  <c r="Q137" l="1"/>
  <c r="S77" i="22"/>
  <c r="S78"/>
  <c r="R137" i="20"/>
  <c r="N103"/>
  <c r="Q103"/>
  <c r="S103" s="1"/>
  <c r="O95"/>
  <c r="K95"/>
  <c r="R95" s="1"/>
  <c r="S137" l="1"/>
  <c r="Q95"/>
  <c r="S95" s="1"/>
  <c r="O117"/>
  <c r="K117"/>
  <c r="N117" s="1"/>
  <c r="Q117" l="1"/>
  <c r="R117"/>
  <c r="K259" i="22"/>
  <c r="N259" s="1"/>
  <c r="O259"/>
  <c r="K241"/>
  <c r="N241" s="1"/>
  <c r="O241"/>
  <c r="O258"/>
  <c r="K258"/>
  <c r="Q258" s="1"/>
  <c r="O260"/>
  <c r="K260"/>
  <c r="N260" s="1"/>
  <c r="O261"/>
  <c r="K261"/>
  <c r="N261" s="1"/>
  <c r="O256"/>
  <c r="K256"/>
  <c r="N256" s="1"/>
  <c r="O250"/>
  <c r="K250"/>
  <c r="N250" s="1"/>
  <c r="O249"/>
  <c r="K249"/>
  <c r="R249" s="1"/>
  <c r="O240"/>
  <c r="K240"/>
  <c r="Q240" s="1"/>
  <c r="O243"/>
  <c r="K243"/>
  <c r="N243" s="1"/>
  <c r="O242"/>
  <c r="K242"/>
  <c r="N242" s="1"/>
  <c r="O244"/>
  <c r="K244"/>
  <c r="Q244" s="1"/>
  <c r="O62"/>
  <c r="K62"/>
  <c r="N62" s="1"/>
  <c r="O61"/>
  <c r="K61"/>
  <c r="Q61" s="1"/>
  <c r="O27"/>
  <c r="K27"/>
  <c r="N27" s="1"/>
  <c r="O66"/>
  <c r="K66"/>
  <c r="R66" s="1"/>
  <c r="O28"/>
  <c r="K28"/>
  <c r="N28" s="1"/>
  <c r="O138" i="20"/>
  <c r="K138"/>
  <c r="Q138" s="1"/>
  <c r="O68" i="22"/>
  <c r="K68"/>
  <c r="N68" s="1"/>
  <c r="O67"/>
  <c r="K67"/>
  <c r="R67" s="1"/>
  <c r="K70"/>
  <c r="R70" s="1"/>
  <c r="K71"/>
  <c r="Q71" s="1"/>
  <c r="O71"/>
  <c r="R259" l="1"/>
  <c r="Q259"/>
  <c r="S117" i="20"/>
  <c r="R241" i="22"/>
  <c r="Q241"/>
  <c r="Q62"/>
  <c r="Q260"/>
  <c r="Q70"/>
  <c r="S70" s="1"/>
  <c r="Q28"/>
  <c r="Q256"/>
  <c r="N70"/>
  <c r="Q27"/>
  <c r="R240"/>
  <c r="S240" s="1"/>
  <c r="N258"/>
  <c r="R260"/>
  <c r="S260" s="1"/>
  <c r="R258"/>
  <c r="S258" s="1"/>
  <c r="Q261"/>
  <c r="R261"/>
  <c r="R256"/>
  <c r="Q250"/>
  <c r="R250"/>
  <c r="N249"/>
  <c r="Q249"/>
  <c r="S249" s="1"/>
  <c r="Q243"/>
  <c r="R243"/>
  <c r="Q242"/>
  <c r="R242"/>
  <c r="R244"/>
  <c r="S244" s="1"/>
  <c r="N244"/>
  <c r="R62"/>
  <c r="S62" s="1"/>
  <c r="R61"/>
  <c r="S61" s="1"/>
  <c r="N61"/>
  <c r="R27"/>
  <c r="Q66"/>
  <c r="S66" s="1"/>
  <c r="R71"/>
  <c r="S71" s="1"/>
  <c r="N67"/>
  <c r="Q68"/>
  <c r="N71"/>
  <c r="Q67"/>
  <c r="S67" s="1"/>
  <c r="R28"/>
  <c r="R138" i="20"/>
  <c r="S138" s="1"/>
  <c r="N138"/>
  <c r="R68" i="22"/>
  <c r="S259" l="1"/>
  <c r="S256"/>
  <c r="S27"/>
  <c r="S261"/>
  <c r="S241"/>
  <c r="S28"/>
  <c r="S250"/>
  <c r="S243"/>
  <c r="S242"/>
  <c r="S68"/>
  <c r="O253" i="20" l="1"/>
  <c r="K253"/>
  <c r="R253" s="1"/>
  <c r="O229"/>
  <c r="K229"/>
  <c r="N229" s="1"/>
  <c r="O228"/>
  <c r="K228"/>
  <c r="R228" s="1"/>
  <c r="O90"/>
  <c r="K90"/>
  <c r="R90" s="1"/>
  <c r="O73"/>
  <c r="K73"/>
  <c r="R73" s="1"/>
  <c r="O72"/>
  <c r="K72"/>
  <c r="R72" s="1"/>
  <c r="O66"/>
  <c r="K66"/>
  <c r="N66" s="1"/>
  <c r="O65"/>
  <c r="K65"/>
  <c r="Q65" s="1"/>
  <c r="O62"/>
  <c r="K62"/>
  <c r="N62" s="1"/>
  <c r="O61"/>
  <c r="K61"/>
  <c r="N61" s="1"/>
  <c r="O230"/>
  <c r="K230"/>
  <c r="Q230" s="1"/>
  <c r="O63"/>
  <c r="K63"/>
  <c r="N63" s="1"/>
  <c r="O64"/>
  <c r="K64"/>
  <c r="Q64" s="1"/>
  <c r="O60"/>
  <c r="K60"/>
  <c r="N60" s="1"/>
  <c r="O59"/>
  <c r="K59"/>
  <c r="Q59" s="1"/>
  <c r="O114"/>
  <c r="K114"/>
  <c r="N114" s="1"/>
  <c r="O113"/>
  <c r="K113"/>
  <c r="N113" s="1"/>
  <c r="Q253" l="1"/>
  <c r="S253" s="1"/>
  <c r="N72"/>
  <c r="Q229"/>
  <c r="N253"/>
  <c r="Q228"/>
  <c r="S228" s="1"/>
  <c r="N228"/>
  <c r="R229"/>
  <c r="Q72"/>
  <c r="S72" s="1"/>
  <c r="Q90"/>
  <c r="S90" s="1"/>
  <c r="Q63"/>
  <c r="Q73"/>
  <c r="S73" s="1"/>
  <c r="N73"/>
  <c r="Q66"/>
  <c r="Q62"/>
  <c r="R65"/>
  <c r="S65" s="1"/>
  <c r="N65"/>
  <c r="R66"/>
  <c r="R62"/>
  <c r="S62" s="1"/>
  <c r="Q61"/>
  <c r="R230"/>
  <c r="S230" s="1"/>
  <c r="R61"/>
  <c r="N230"/>
  <c r="R63"/>
  <c r="R59"/>
  <c r="S59" s="1"/>
  <c r="R64"/>
  <c r="S64" s="1"/>
  <c r="N59"/>
  <c r="Q60"/>
  <c r="N64"/>
  <c r="R60"/>
  <c r="Q114"/>
  <c r="R114"/>
  <c r="R113"/>
  <c r="Q113"/>
  <c r="K184" i="22"/>
  <c r="N184" s="1"/>
  <c r="O184"/>
  <c r="O200"/>
  <c r="K200"/>
  <c r="N200" s="1"/>
  <c r="O201"/>
  <c r="K201"/>
  <c r="N201" s="1"/>
  <c r="O196"/>
  <c r="K196"/>
  <c r="N196" s="1"/>
  <c r="O197"/>
  <c r="K197"/>
  <c r="N197" s="1"/>
  <c r="O195"/>
  <c r="K195"/>
  <c r="N195" s="1"/>
  <c r="O194"/>
  <c r="K194"/>
  <c r="N194" s="1"/>
  <c r="O188"/>
  <c r="K188"/>
  <c r="N188" s="1"/>
  <c r="O187"/>
  <c r="K187"/>
  <c r="N187" s="1"/>
  <c r="O186"/>
  <c r="K186"/>
  <c r="N186" s="1"/>
  <c r="O189"/>
  <c r="K189"/>
  <c r="N189" s="1"/>
  <c r="O180"/>
  <c r="K180"/>
  <c r="N180" s="1"/>
  <c r="O179"/>
  <c r="K179"/>
  <c r="N179" s="1"/>
  <c r="O176"/>
  <c r="K176"/>
  <c r="N176" s="1"/>
  <c r="O175"/>
  <c r="K175"/>
  <c r="N175" s="1"/>
  <c r="O172"/>
  <c r="K172"/>
  <c r="N172" s="1"/>
  <c r="O171"/>
  <c r="K171"/>
  <c r="N171" s="1"/>
  <c r="O99"/>
  <c r="K99"/>
  <c r="Q99" s="1"/>
  <c r="O64"/>
  <c r="K64"/>
  <c r="R64" s="1"/>
  <c r="O43"/>
  <c r="K43"/>
  <c r="R43" s="1"/>
  <c r="O42"/>
  <c r="K42"/>
  <c r="R42" s="1"/>
  <c r="O177"/>
  <c r="K177"/>
  <c r="R177" s="1"/>
  <c r="O170"/>
  <c r="K170"/>
  <c r="R170" s="1"/>
  <c r="O73"/>
  <c r="K73"/>
  <c r="R73" s="1"/>
  <c r="O236"/>
  <c r="K236"/>
  <c r="R236" s="1"/>
  <c r="O118"/>
  <c r="K118"/>
  <c r="R118" s="1"/>
  <c r="O235"/>
  <c r="K235"/>
  <c r="R235" s="1"/>
  <c r="O234"/>
  <c r="K234"/>
  <c r="R234" s="1"/>
  <c r="O233"/>
  <c r="K233"/>
  <c r="R233" s="1"/>
  <c r="K19"/>
  <c r="Q19" s="1"/>
  <c r="O63"/>
  <c r="K63"/>
  <c r="R63" s="1"/>
  <c r="O167"/>
  <c r="K167"/>
  <c r="R167" s="1"/>
  <c r="O166"/>
  <c r="K166"/>
  <c r="Q166" s="1"/>
  <c r="O165"/>
  <c r="K165"/>
  <c r="O164"/>
  <c r="K164"/>
  <c r="Q164" s="1"/>
  <c r="O163"/>
  <c r="K163"/>
  <c r="R163" s="1"/>
  <c r="O162"/>
  <c r="K162"/>
  <c r="Q162" s="1"/>
  <c r="O161"/>
  <c r="K161"/>
  <c r="O159"/>
  <c r="K159"/>
  <c r="Q159" s="1"/>
  <c r="O160"/>
  <c r="K160"/>
  <c r="R160" s="1"/>
  <c r="O158"/>
  <c r="K158"/>
  <c r="Q158" s="1"/>
  <c r="O157"/>
  <c r="K157"/>
  <c r="O230"/>
  <c r="K230"/>
  <c r="N230" s="1"/>
  <c r="O229"/>
  <c r="K229"/>
  <c r="O228"/>
  <c r="K228"/>
  <c r="N228" s="1"/>
  <c r="O227"/>
  <c r="K227"/>
  <c r="R227" s="1"/>
  <c r="O226"/>
  <c r="K226"/>
  <c r="N226" s="1"/>
  <c r="O98"/>
  <c r="K98"/>
  <c r="R98" s="1"/>
  <c r="K20"/>
  <c r="Q20" s="1"/>
  <c r="O178"/>
  <c r="K178"/>
  <c r="R178" s="1"/>
  <c r="O33"/>
  <c r="K33"/>
  <c r="R33" s="1"/>
  <c r="O55"/>
  <c r="K55"/>
  <c r="R55" s="1"/>
  <c r="O174"/>
  <c r="K174"/>
  <c r="R174" s="1"/>
  <c r="O24"/>
  <c r="K24"/>
  <c r="R24" s="1"/>
  <c r="O47"/>
  <c r="K47"/>
  <c r="R47" s="1"/>
  <c r="O153"/>
  <c r="K153"/>
  <c r="R153" s="1"/>
  <c r="S153" s="1"/>
  <c r="O152"/>
  <c r="K152"/>
  <c r="R152" s="1"/>
  <c r="S152" s="1"/>
  <c r="O149"/>
  <c r="K149"/>
  <c r="R149" s="1"/>
  <c r="S149" s="1"/>
  <c r="O151"/>
  <c r="K151"/>
  <c r="R151" s="1"/>
  <c r="S151" s="1"/>
  <c r="O60"/>
  <c r="K60"/>
  <c r="R60" s="1"/>
  <c r="O37"/>
  <c r="K37"/>
  <c r="R37" s="1"/>
  <c r="O50"/>
  <c r="K50"/>
  <c r="R50" s="1"/>
  <c r="O137"/>
  <c r="K137"/>
  <c r="R137" s="1"/>
  <c r="O136"/>
  <c r="K136"/>
  <c r="R136" s="1"/>
  <c r="O193"/>
  <c r="K193"/>
  <c r="R193" s="1"/>
  <c r="O198"/>
  <c r="K198"/>
  <c r="R198" s="1"/>
  <c r="O192"/>
  <c r="K192"/>
  <c r="R192" s="1"/>
  <c r="O183"/>
  <c r="K183"/>
  <c r="R183" s="1"/>
  <c r="O182"/>
  <c r="K182"/>
  <c r="R182" s="1"/>
  <c r="O223"/>
  <c r="K223"/>
  <c r="O119"/>
  <c r="K119"/>
  <c r="N119" s="1"/>
  <c r="O222"/>
  <c r="K222"/>
  <c r="O221"/>
  <c r="K221"/>
  <c r="N221" s="1"/>
  <c r="O220"/>
  <c r="K220"/>
  <c r="R220" s="1"/>
  <c r="O219"/>
  <c r="K219"/>
  <c r="N219" s="1"/>
  <c r="O218"/>
  <c r="K218"/>
  <c r="Q218" s="1"/>
  <c r="O6"/>
  <c r="K6"/>
  <c r="R6" s="1"/>
  <c r="R214"/>
  <c r="Q214"/>
  <c r="O214"/>
  <c r="N214"/>
  <c r="R213"/>
  <c r="Q213"/>
  <c r="O213"/>
  <c r="N213"/>
  <c r="O89"/>
  <c r="K89"/>
  <c r="R89" s="1"/>
  <c r="O4"/>
  <c r="K4"/>
  <c r="R4" s="1"/>
  <c r="R212"/>
  <c r="Q212"/>
  <c r="O212"/>
  <c r="N212"/>
  <c r="R211"/>
  <c r="Q211"/>
  <c r="O211"/>
  <c r="N211"/>
  <c r="O2"/>
  <c r="K2"/>
  <c r="R2" s="1"/>
  <c r="O3"/>
  <c r="K3"/>
  <c r="R3" s="1"/>
  <c r="O83"/>
  <c r="K83"/>
  <c r="R83" s="1"/>
  <c r="O81"/>
  <c r="K81"/>
  <c r="R81" s="1"/>
  <c r="K17"/>
  <c r="N17" s="1"/>
  <c r="O16"/>
  <c r="K16"/>
  <c r="R16" s="1"/>
  <c r="O15"/>
  <c r="K15"/>
  <c r="N15" s="1"/>
  <c r="O155"/>
  <c r="K155"/>
  <c r="Q155" s="1"/>
  <c r="O154"/>
  <c r="K154"/>
  <c r="R154" s="1"/>
  <c r="O40"/>
  <c r="K40"/>
  <c r="R40" s="1"/>
  <c r="O150"/>
  <c r="K150"/>
  <c r="Q150" s="1"/>
  <c r="O147"/>
  <c r="K147"/>
  <c r="R147" s="1"/>
  <c r="O146"/>
  <c r="K146"/>
  <c r="Q146" s="1"/>
  <c r="O145"/>
  <c r="K145"/>
  <c r="R145" s="1"/>
  <c r="O144"/>
  <c r="K144"/>
  <c r="Q144" s="1"/>
  <c r="O141"/>
  <c r="K141"/>
  <c r="R141" s="1"/>
  <c r="O140"/>
  <c r="K140"/>
  <c r="R140" s="1"/>
  <c r="O139"/>
  <c r="K139"/>
  <c r="R139" s="1"/>
  <c r="O138"/>
  <c r="K138"/>
  <c r="Q138" s="1"/>
  <c r="O135"/>
  <c r="K135"/>
  <c r="R135" s="1"/>
  <c r="O134"/>
  <c r="K134"/>
  <c r="Q134" s="1"/>
  <c r="O148"/>
  <c r="K148"/>
  <c r="R148" s="1"/>
  <c r="S148" s="1"/>
  <c r="O104"/>
  <c r="K104"/>
  <c r="R104" s="1"/>
  <c r="O105"/>
  <c r="K105"/>
  <c r="R105" s="1"/>
  <c r="O143"/>
  <c r="K143"/>
  <c r="R143" s="1"/>
  <c r="O142"/>
  <c r="K142"/>
  <c r="R142" s="1"/>
  <c r="O208"/>
  <c r="K208"/>
  <c r="R208" s="1"/>
  <c r="O207"/>
  <c r="K207"/>
  <c r="R207" s="1"/>
  <c r="R206"/>
  <c r="Q206"/>
  <c r="O206"/>
  <c r="N206"/>
  <c r="O205"/>
  <c r="K205"/>
  <c r="O51"/>
  <c r="K51"/>
  <c r="O203"/>
  <c r="K203"/>
  <c r="Q203" s="1"/>
  <c r="O116"/>
  <c r="K116"/>
  <c r="R116" s="1"/>
  <c r="O199"/>
  <c r="K199"/>
  <c r="R199" s="1"/>
  <c r="O191"/>
  <c r="K191"/>
  <c r="N191" s="1"/>
  <c r="O190"/>
  <c r="K190"/>
  <c r="Q190" s="1"/>
  <c r="O185"/>
  <c r="K185"/>
  <c r="R185" s="1"/>
  <c r="O56"/>
  <c r="K56"/>
  <c r="R56" s="1"/>
  <c r="O32"/>
  <c r="K32"/>
  <c r="R32" s="1"/>
  <c r="O48"/>
  <c r="K48"/>
  <c r="R48" s="1"/>
  <c r="O23"/>
  <c r="K23"/>
  <c r="R23" s="1"/>
  <c r="O44"/>
  <c r="K44"/>
  <c r="R44" s="1"/>
  <c r="O120"/>
  <c r="K120"/>
  <c r="Q120" s="1"/>
  <c r="O117"/>
  <c r="K117"/>
  <c r="R117" s="1"/>
  <c r="O169"/>
  <c r="K169"/>
  <c r="R169" s="1"/>
  <c r="O59"/>
  <c r="K59"/>
  <c r="R59" s="1"/>
  <c r="O173"/>
  <c r="K173"/>
  <c r="R173" s="1"/>
  <c r="O92"/>
  <c r="K92"/>
  <c r="R92" s="1"/>
  <c r="O90"/>
  <c r="K90"/>
  <c r="R90" s="1"/>
  <c r="O72"/>
  <c r="K72"/>
  <c r="R72" s="1"/>
  <c r="K5"/>
  <c r="R5" s="1"/>
  <c r="O82"/>
  <c r="K82"/>
  <c r="N82" s="1"/>
  <c r="O39"/>
  <c r="K39"/>
  <c r="R39" s="1"/>
  <c r="O38"/>
  <c r="K38"/>
  <c r="R38" s="1"/>
  <c r="O11"/>
  <c r="K11"/>
  <c r="R11" s="1"/>
  <c r="O10"/>
  <c r="K10"/>
  <c r="R10" s="1"/>
  <c r="O9"/>
  <c r="K9"/>
  <c r="R9" s="1"/>
  <c r="O8"/>
  <c r="K8"/>
  <c r="R8" s="1"/>
  <c r="O13"/>
  <c r="K13"/>
  <c r="R13" s="1"/>
  <c r="O12"/>
  <c r="K12"/>
  <c r="R12" s="1"/>
  <c r="O240" i="20"/>
  <c r="K240"/>
  <c r="N240" s="1"/>
  <c r="O239"/>
  <c r="K239"/>
  <c r="N239" s="1"/>
  <c r="O3"/>
  <c r="K3"/>
  <c r="N3" s="1"/>
  <c r="S229" l="1"/>
  <c r="S63"/>
  <c r="S61"/>
  <c r="S66"/>
  <c r="S114"/>
  <c r="S60"/>
  <c r="S113"/>
  <c r="R184" i="22"/>
  <c r="Q184"/>
  <c r="Q201"/>
  <c r="Q196"/>
  <c r="Q194"/>
  <c r="Q186"/>
  <c r="Q200"/>
  <c r="R200"/>
  <c r="R201"/>
  <c r="Q195"/>
  <c r="R196"/>
  <c r="Q188"/>
  <c r="Q187"/>
  <c r="Q197"/>
  <c r="R197"/>
  <c r="R195"/>
  <c r="R194"/>
  <c r="S194" s="1"/>
  <c r="R188"/>
  <c r="R187"/>
  <c r="R186"/>
  <c r="Q189"/>
  <c r="R189"/>
  <c r="Q179"/>
  <c r="Q180"/>
  <c r="R180"/>
  <c r="R179"/>
  <c r="Q176"/>
  <c r="R176"/>
  <c r="Q171"/>
  <c r="Q175"/>
  <c r="R175"/>
  <c r="Q172"/>
  <c r="R172"/>
  <c r="R171"/>
  <c r="Q177"/>
  <c r="S177" s="1"/>
  <c r="Q185"/>
  <c r="S185" s="1"/>
  <c r="Q44"/>
  <c r="S44" s="1"/>
  <c r="R99"/>
  <c r="S99" s="1"/>
  <c r="N99"/>
  <c r="Q169"/>
  <c r="S169" s="1"/>
  <c r="Q63"/>
  <c r="S63" s="1"/>
  <c r="Q72"/>
  <c r="S72" s="1"/>
  <c r="S206"/>
  <c r="Q59"/>
  <c r="S59" s="1"/>
  <c r="Q56"/>
  <c r="S56" s="1"/>
  <c r="Q236"/>
  <c r="S236" s="1"/>
  <c r="Q90"/>
  <c r="S90" s="1"/>
  <c r="Q23"/>
  <c r="S23" s="1"/>
  <c r="R146"/>
  <c r="S146" s="1"/>
  <c r="Q234"/>
  <c r="S234" s="1"/>
  <c r="Q173"/>
  <c r="S173" s="1"/>
  <c r="R120"/>
  <c r="Q32"/>
  <c r="S32" s="1"/>
  <c r="N6"/>
  <c r="Q167"/>
  <c r="S167" s="1"/>
  <c r="Q233"/>
  <c r="S233" s="1"/>
  <c r="Q170"/>
  <c r="S170" s="1"/>
  <c r="Q92"/>
  <c r="S92" s="1"/>
  <c r="Q117"/>
  <c r="S117" s="1"/>
  <c r="Q48"/>
  <c r="S48" s="1"/>
  <c r="Q116"/>
  <c r="S116" s="1"/>
  <c r="R134"/>
  <c r="S134" s="1"/>
  <c r="S212"/>
  <c r="S213"/>
  <c r="S214"/>
  <c r="R164"/>
  <c r="S164" s="1"/>
  <c r="Q73"/>
  <c r="S73" s="1"/>
  <c r="S120"/>
  <c r="N44"/>
  <c r="N23"/>
  <c r="N48"/>
  <c r="N32"/>
  <c r="N56"/>
  <c r="N185"/>
  <c r="N116"/>
  <c r="Q6"/>
  <c r="S6" s="1"/>
  <c r="Q163"/>
  <c r="S163" s="1"/>
  <c r="R166"/>
  <c r="S166" s="1"/>
  <c r="Q118"/>
  <c r="S118" s="1"/>
  <c r="N170"/>
  <c r="N177"/>
  <c r="N42"/>
  <c r="N72"/>
  <c r="N90"/>
  <c r="N92"/>
  <c r="N173"/>
  <c r="N59"/>
  <c r="N169"/>
  <c r="N117"/>
  <c r="Q154"/>
  <c r="S154" s="1"/>
  <c r="R159"/>
  <c r="S159" s="1"/>
  <c r="Q235"/>
  <c r="S235" s="1"/>
  <c r="N12"/>
  <c r="N13"/>
  <c r="N8"/>
  <c r="N9"/>
  <c r="N10"/>
  <c r="N11"/>
  <c r="N38"/>
  <c r="N39"/>
  <c r="R203"/>
  <c r="S203" s="1"/>
  <c r="Q207"/>
  <c r="S207" s="1"/>
  <c r="Q208"/>
  <c r="S208" s="1"/>
  <c r="Q142"/>
  <c r="S142" s="1"/>
  <c r="Q143"/>
  <c r="S143" s="1"/>
  <c r="Q105"/>
  <c r="S105" s="1"/>
  <c r="Q104"/>
  <c r="S104" s="1"/>
  <c r="R138"/>
  <c r="S138" s="1"/>
  <c r="N140"/>
  <c r="N141"/>
  <c r="Q145"/>
  <c r="S145" s="1"/>
  <c r="Q17"/>
  <c r="Q81"/>
  <c r="S81" s="1"/>
  <c r="Q83"/>
  <c r="S83" s="1"/>
  <c r="Q3"/>
  <c r="S3" s="1"/>
  <c r="Q2"/>
  <c r="S2" s="1"/>
  <c r="Q4"/>
  <c r="S4" s="1"/>
  <c r="Q89"/>
  <c r="S89" s="1"/>
  <c r="R218"/>
  <c r="S218" s="1"/>
  <c r="Q182"/>
  <c r="S182" s="1"/>
  <c r="Q183"/>
  <c r="S183" s="1"/>
  <c r="Q192"/>
  <c r="S192" s="1"/>
  <c r="Q198"/>
  <c r="S198" s="1"/>
  <c r="Q193"/>
  <c r="S193" s="1"/>
  <c r="Q136"/>
  <c r="S136" s="1"/>
  <c r="Q137"/>
  <c r="S137" s="1"/>
  <c r="Q50"/>
  <c r="S50" s="1"/>
  <c r="Q37"/>
  <c r="S37" s="1"/>
  <c r="Q60"/>
  <c r="S60" s="1"/>
  <c r="N47"/>
  <c r="N24"/>
  <c r="N174"/>
  <c r="N55"/>
  <c r="N33"/>
  <c r="N178"/>
  <c r="N20"/>
  <c r="N43"/>
  <c r="N64"/>
  <c r="Q135"/>
  <c r="S135" s="1"/>
  <c r="R144"/>
  <c r="S144" s="1"/>
  <c r="R150"/>
  <c r="S150" s="1"/>
  <c r="R20"/>
  <c r="S20" s="1"/>
  <c r="Q160"/>
  <c r="S160" s="1"/>
  <c r="R162"/>
  <c r="S162" s="1"/>
  <c r="N63"/>
  <c r="N19"/>
  <c r="N233"/>
  <c r="N234"/>
  <c r="N235"/>
  <c r="N118"/>
  <c r="N236"/>
  <c r="N73"/>
  <c r="Q12"/>
  <c r="S12" s="1"/>
  <c r="Q13"/>
  <c r="S13" s="1"/>
  <c r="Q8"/>
  <c r="S8" s="1"/>
  <c r="Q9"/>
  <c r="S9" s="1"/>
  <c r="Q10"/>
  <c r="S10" s="1"/>
  <c r="Q11"/>
  <c r="S11" s="1"/>
  <c r="Q38"/>
  <c r="S38" s="1"/>
  <c r="Q39"/>
  <c r="S39" s="1"/>
  <c r="N207"/>
  <c r="N208"/>
  <c r="N142"/>
  <c r="N143"/>
  <c r="N105"/>
  <c r="N104"/>
  <c r="Q140"/>
  <c r="S140" s="1"/>
  <c r="Q141"/>
  <c r="S141" s="1"/>
  <c r="Q147"/>
  <c r="S147" s="1"/>
  <c r="R155"/>
  <c r="S155" s="1"/>
  <c r="N81"/>
  <c r="N83"/>
  <c r="N3"/>
  <c r="N2"/>
  <c r="N4"/>
  <c r="N89"/>
  <c r="N182"/>
  <c r="N183"/>
  <c r="N192"/>
  <c r="N198"/>
  <c r="N193"/>
  <c r="N136"/>
  <c r="N137"/>
  <c r="N50"/>
  <c r="N37"/>
  <c r="N60"/>
  <c r="Q47"/>
  <c r="S47" s="1"/>
  <c r="Q24"/>
  <c r="S24" s="1"/>
  <c r="Q174"/>
  <c r="S174" s="1"/>
  <c r="Q55"/>
  <c r="S55" s="1"/>
  <c r="Q33"/>
  <c r="S33" s="1"/>
  <c r="Q178"/>
  <c r="S178" s="1"/>
  <c r="R158"/>
  <c r="S158" s="1"/>
  <c r="R19"/>
  <c r="S19" s="1"/>
  <c r="Q43"/>
  <c r="S43" s="1"/>
  <c r="Q64"/>
  <c r="S64" s="1"/>
  <c r="Q51"/>
  <c r="N51"/>
  <c r="Q229"/>
  <c r="N229"/>
  <c r="R157"/>
  <c r="Q157"/>
  <c r="Q82"/>
  <c r="N5"/>
  <c r="N190"/>
  <c r="Q191"/>
  <c r="Q199"/>
  <c r="S199" s="1"/>
  <c r="S211"/>
  <c r="R223"/>
  <c r="Q223"/>
  <c r="R190"/>
  <c r="S190" s="1"/>
  <c r="Q205"/>
  <c r="N205"/>
  <c r="Q222"/>
  <c r="N222"/>
  <c r="R161"/>
  <c r="Q161"/>
  <c r="R165"/>
  <c r="Q165"/>
  <c r="R82"/>
  <c r="Q5"/>
  <c r="S5" s="1"/>
  <c r="R191"/>
  <c r="R51"/>
  <c r="R205"/>
  <c r="R222"/>
  <c r="Q98"/>
  <c r="S98" s="1"/>
  <c r="N98"/>
  <c r="R229"/>
  <c r="N199"/>
  <c r="Q139"/>
  <c r="S139" s="1"/>
  <c r="Q40"/>
  <c r="S40" s="1"/>
  <c r="N40"/>
  <c r="Q16"/>
  <c r="S16" s="1"/>
  <c r="N16"/>
  <c r="Q220"/>
  <c r="S220" s="1"/>
  <c r="N220"/>
  <c r="Q227"/>
  <c r="S227" s="1"/>
  <c r="N227"/>
  <c r="Q15"/>
  <c r="R17"/>
  <c r="Q219"/>
  <c r="Q221"/>
  <c r="Q119"/>
  <c r="Q226"/>
  <c r="Q228"/>
  <c r="Q230"/>
  <c r="R15"/>
  <c r="R219"/>
  <c r="R221"/>
  <c r="R119"/>
  <c r="R226"/>
  <c r="R228"/>
  <c r="R230"/>
  <c r="Q42"/>
  <c r="S42" s="1"/>
  <c r="R240" i="20"/>
  <c r="Q240"/>
  <c r="Q239"/>
  <c r="R239"/>
  <c r="Q3"/>
  <c r="R3"/>
  <c r="K199"/>
  <c r="N199" s="1"/>
  <c r="O199"/>
  <c r="S184" i="22" l="1"/>
  <c r="S67" i="20"/>
  <c r="U67" s="1"/>
  <c r="S239"/>
  <c r="S240"/>
  <c r="S201" i="22"/>
  <c r="S200"/>
  <c r="S197"/>
  <c r="S196"/>
  <c r="S186"/>
  <c r="S195"/>
  <c r="S188"/>
  <c r="S187"/>
  <c r="S189"/>
  <c r="S179"/>
  <c r="S180"/>
  <c r="S176"/>
  <c r="S172"/>
  <c r="S171"/>
  <c r="S175"/>
  <c r="S17"/>
  <c r="S165"/>
  <c r="S228"/>
  <c r="S219"/>
  <c r="S119"/>
  <c r="S161"/>
  <c r="S41"/>
  <c r="S15"/>
  <c r="S51"/>
  <c r="S230"/>
  <c r="S221"/>
  <c r="S222"/>
  <c r="S223"/>
  <c r="S14"/>
  <c r="U14" s="1"/>
  <c r="S82"/>
  <c r="S229"/>
  <c r="S226"/>
  <c r="S205"/>
  <c r="S209" s="1"/>
  <c r="U209" s="1"/>
  <c r="S191"/>
  <c r="S157"/>
  <c r="S3" i="20"/>
  <c r="R199"/>
  <c r="Q199"/>
  <c r="Q9" i="21"/>
  <c r="K9"/>
  <c r="N9" s="1"/>
  <c r="K10"/>
  <c r="Q10" s="1"/>
  <c r="N10"/>
  <c r="O10"/>
  <c r="R10"/>
  <c r="S10" l="1"/>
  <c r="R9"/>
  <c r="S9" s="1"/>
  <c r="S199" i="20"/>
  <c r="S224" i="22"/>
  <c r="U224" s="1"/>
  <c r="O27" i="20"/>
  <c r="O28"/>
  <c r="O18"/>
  <c r="O155" l="1"/>
  <c r="K155"/>
  <c r="Q155" s="1"/>
  <c r="S215" i="22" l="1"/>
  <c r="R155" i="20"/>
  <c r="S155" s="1"/>
  <c r="N155"/>
  <c r="O105" i="5"/>
  <c r="K105"/>
  <c r="Q105" s="1"/>
  <c r="O222" i="20"/>
  <c r="K222"/>
  <c r="Q222" s="1"/>
  <c r="O221"/>
  <c r="K221"/>
  <c r="R221" s="1"/>
  <c r="K3" i="21"/>
  <c r="N3" s="1"/>
  <c r="O3"/>
  <c r="K46"/>
  <c r="N46" s="1"/>
  <c r="O46"/>
  <c r="O45"/>
  <c r="K45"/>
  <c r="N45" s="1"/>
  <c r="U215" i="22" l="1"/>
  <c r="Q221" i="20"/>
  <c r="S221" s="1"/>
  <c r="R105" i="5"/>
  <c r="S105" s="1"/>
  <c r="N105"/>
  <c r="N221" i="20"/>
  <c r="R222"/>
  <c r="S222" s="1"/>
  <c r="N222"/>
  <c r="R3" i="21"/>
  <c r="Q46"/>
  <c r="Q3"/>
  <c r="R46"/>
  <c r="R45"/>
  <c r="Q45"/>
  <c r="O66"/>
  <c r="K66"/>
  <c r="N66" s="1"/>
  <c r="K64"/>
  <c r="R64" s="1"/>
  <c r="K65"/>
  <c r="N65" s="1"/>
  <c r="O65"/>
  <c r="O42"/>
  <c r="K42"/>
  <c r="N42" s="1"/>
  <c r="K41"/>
  <c r="N41" s="1"/>
  <c r="O41"/>
  <c r="K104" i="5"/>
  <c r="R104" s="1"/>
  <c r="O103"/>
  <c r="K103"/>
  <c r="N103" s="1"/>
  <c r="O102"/>
  <c r="K102"/>
  <c r="N102" s="1"/>
  <c r="O101"/>
  <c r="K101"/>
  <c r="N101" s="1"/>
  <c r="O99"/>
  <c r="K99"/>
  <c r="Q99" s="1"/>
  <c r="O104" i="20"/>
  <c r="K104"/>
  <c r="N104" s="1"/>
  <c r="O163"/>
  <c r="K163"/>
  <c r="N163" s="1"/>
  <c r="K164"/>
  <c r="R164" s="1"/>
  <c r="S164" s="1"/>
  <c r="O164"/>
  <c r="K15"/>
  <c r="R15" s="1"/>
  <c r="O139"/>
  <c r="K139"/>
  <c r="N139" s="1"/>
  <c r="O156"/>
  <c r="K156"/>
  <c r="N156" s="1"/>
  <c r="O161" i="21"/>
  <c r="K161"/>
  <c r="Q161" s="1"/>
  <c r="O158"/>
  <c r="K158"/>
  <c r="Q158" s="1"/>
  <c r="O88"/>
  <c r="K88"/>
  <c r="O87"/>
  <c r="K87"/>
  <c r="O103"/>
  <c r="K103"/>
  <c r="O100"/>
  <c r="K100"/>
  <c r="O80"/>
  <c r="K80"/>
  <c r="R80" s="1"/>
  <c r="O79"/>
  <c r="K79"/>
  <c r="Q79" s="1"/>
  <c r="O76"/>
  <c r="K76"/>
  <c r="Q76" s="1"/>
  <c r="O99"/>
  <c r="K99"/>
  <c r="O75"/>
  <c r="K75"/>
  <c r="Q75" s="1"/>
  <c r="O96"/>
  <c r="K96"/>
  <c r="O95"/>
  <c r="K95"/>
  <c r="O108"/>
  <c r="K108"/>
  <c r="O155"/>
  <c r="K155"/>
  <c r="Q155" s="1"/>
  <c r="O154"/>
  <c r="K154"/>
  <c r="Q154" s="1"/>
  <c r="S154" s="1"/>
  <c r="O153"/>
  <c r="K153"/>
  <c r="Q153" s="1"/>
  <c r="O152"/>
  <c r="K152"/>
  <c r="Q152" s="1"/>
  <c r="O90"/>
  <c r="K90"/>
  <c r="O89"/>
  <c r="K89"/>
  <c r="O106"/>
  <c r="K106"/>
  <c r="O149"/>
  <c r="K149"/>
  <c r="R149" s="1"/>
  <c r="O148"/>
  <c r="K148"/>
  <c r="R148" s="1"/>
  <c r="O147"/>
  <c r="K147"/>
  <c r="Q147" s="1"/>
  <c r="S147" s="1"/>
  <c r="O146"/>
  <c r="K146"/>
  <c r="R146" s="1"/>
  <c r="O86"/>
  <c r="K86"/>
  <c r="O85"/>
  <c r="K85"/>
  <c r="O104"/>
  <c r="K104"/>
  <c r="O143"/>
  <c r="K143"/>
  <c r="R143" s="1"/>
  <c r="O142"/>
  <c r="K142"/>
  <c r="R142" s="1"/>
  <c r="O141"/>
  <c r="K141"/>
  <c r="R141" s="1"/>
  <c r="O140"/>
  <c r="K140"/>
  <c r="R140" s="1"/>
  <c r="O94"/>
  <c r="K94"/>
  <c r="O93"/>
  <c r="K93"/>
  <c r="O107"/>
  <c r="K107"/>
  <c r="O136"/>
  <c r="K136"/>
  <c r="R136" s="1"/>
  <c r="O135"/>
  <c r="K135"/>
  <c r="R135" s="1"/>
  <c r="O134"/>
  <c r="K134"/>
  <c r="R134" s="1"/>
  <c r="O133"/>
  <c r="K133"/>
  <c r="Q133" s="1"/>
  <c r="O92"/>
  <c r="K92"/>
  <c r="O91"/>
  <c r="K91"/>
  <c r="O105"/>
  <c r="K105"/>
  <c r="O129"/>
  <c r="K129"/>
  <c r="O128"/>
  <c r="K128"/>
  <c r="O127"/>
  <c r="K127"/>
  <c r="R127" s="1"/>
  <c r="O126"/>
  <c r="K126"/>
  <c r="R126" s="1"/>
  <c r="O44"/>
  <c r="K44"/>
  <c r="Q44" s="1"/>
  <c r="O58"/>
  <c r="K58"/>
  <c r="Q58" s="1"/>
  <c r="O14"/>
  <c r="K14"/>
  <c r="Q14" s="1"/>
  <c r="O40"/>
  <c r="K40"/>
  <c r="Q40" s="1"/>
  <c r="O27"/>
  <c r="K27"/>
  <c r="Q27" s="1"/>
  <c r="O26"/>
  <c r="K26"/>
  <c r="Q26" s="1"/>
  <c r="K53"/>
  <c r="R53" s="1"/>
  <c r="K61"/>
  <c r="Q61" s="1"/>
  <c r="O78"/>
  <c r="K78"/>
  <c r="R78" s="1"/>
  <c r="O77"/>
  <c r="K77"/>
  <c r="R77" s="1"/>
  <c r="O73"/>
  <c r="K73"/>
  <c r="R73" s="1"/>
  <c r="O72"/>
  <c r="K72"/>
  <c r="R72" s="1"/>
  <c r="O98"/>
  <c r="K98"/>
  <c r="R98" s="1"/>
  <c r="O62"/>
  <c r="K62"/>
  <c r="R62" s="1"/>
  <c r="O2"/>
  <c r="K2"/>
  <c r="R2" s="1"/>
  <c r="O82"/>
  <c r="K82"/>
  <c r="Q82" s="1"/>
  <c r="O81"/>
  <c r="K81"/>
  <c r="Q81" s="1"/>
  <c r="O101"/>
  <c r="K101"/>
  <c r="K30"/>
  <c r="Q30" s="1"/>
  <c r="K29"/>
  <c r="R29" s="1"/>
  <c r="O71"/>
  <c r="K71"/>
  <c r="Q71" s="1"/>
  <c r="O70"/>
  <c r="K70"/>
  <c r="Q70" s="1"/>
  <c r="K59"/>
  <c r="Q59" s="1"/>
  <c r="K4"/>
  <c r="R4" s="1"/>
  <c r="O56"/>
  <c r="K56"/>
  <c r="R56" s="1"/>
  <c r="O54"/>
  <c r="K54"/>
  <c r="R54" s="1"/>
  <c r="O84"/>
  <c r="K84"/>
  <c r="R84" s="1"/>
  <c r="O83"/>
  <c r="K83"/>
  <c r="R83" s="1"/>
  <c r="O102"/>
  <c r="K102"/>
  <c r="O69"/>
  <c r="K69"/>
  <c r="R69" s="1"/>
  <c r="O68"/>
  <c r="K68"/>
  <c r="R68" s="1"/>
  <c r="O55"/>
  <c r="K55"/>
  <c r="R55" s="1"/>
  <c r="O37"/>
  <c r="K37"/>
  <c r="Q37" s="1"/>
  <c r="O25"/>
  <c r="K25"/>
  <c r="Q25" s="1"/>
  <c r="O24"/>
  <c r="K24"/>
  <c r="Q24" s="1"/>
  <c r="O43"/>
  <c r="K43"/>
  <c r="Q43" s="1"/>
  <c r="O123"/>
  <c r="K123"/>
  <c r="Q123" s="1"/>
  <c r="O38"/>
  <c r="K38"/>
  <c r="Q38" s="1"/>
  <c r="O13"/>
  <c r="K13"/>
  <c r="Q13" s="1"/>
  <c r="O7"/>
  <c r="K7"/>
  <c r="Q7" s="1"/>
  <c r="R122"/>
  <c r="Q122"/>
  <c r="O122"/>
  <c r="N122"/>
  <c r="O51"/>
  <c r="K51"/>
  <c r="R51" s="1"/>
  <c r="O50"/>
  <c r="K50"/>
  <c r="R50" s="1"/>
  <c r="O21"/>
  <c r="K21"/>
  <c r="R21" s="1"/>
  <c r="O20"/>
  <c r="K20"/>
  <c r="R20" s="1"/>
  <c r="O47"/>
  <c r="K47"/>
  <c r="R47" s="1"/>
  <c r="O119"/>
  <c r="K119"/>
  <c r="R119" s="1"/>
  <c r="O16"/>
  <c r="K16"/>
  <c r="R16" s="1"/>
  <c r="R118"/>
  <c r="Q118"/>
  <c r="O118"/>
  <c r="N118"/>
  <c r="O49"/>
  <c r="K49"/>
  <c r="Q49" s="1"/>
  <c r="O32"/>
  <c r="K32"/>
  <c r="Q32" s="1"/>
  <c r="O48"/>
  <c r="K48"/>
  <c r="Q48" s="1"/>
  <c r="O23"/>
  <c r="K23"/>
  <c r="Q23" s="1"/>
  <c r="O22"/>
  <c r="K22"/>
  <c r="Q22" s="1"/>
  <c r="O31"/>
  <c r="K31"/>
  <c r="Q31" s="1"/>
  <c r="R115"/>
  <c r="Q115"/>
  <c r="O115"/>
  <c r="N115"/>
  <c r="R114"/>
  <c r="Q114"/>
  <c r="O114"/>
  <c r="N114"/>
  <c r="O12"/>
  <c r="K12"/>
  <c r="Q12" s="1"/>
  <c r="O6"/>
  <c r="K6"/>
  <c r="Q6" s="1"/>
  <c r="O34"/>
  <c r="K34"/>
  <c r="R34" s="1"/>
  <c r="O35"/>
  <c r="K35"/>
  <c r="R35" s="1"/>
  <c r="O36"/>
  <c r="K36"/>
  <c r="R36" s="1"/>
  <c r="O19"/>
  <c r="K19"/>
  <c r="R19" s="1"/>
  <c r="O18"/>
  <c r="K18"/>
  <c r="R18" s="1"/>
  <c r="O33"/>
  <c r="K33"/>
  <c r="R33" s="1"/>
  <c r="O111"/>
  <c r="K111"/>
  <c r="R111" s="1"/>
  <c r="O15"/>
  <c r="K15"/>
  <c r="R15" s="1"/>
  <c r="R110"/>
  <c r="Q110"/>
  <c r="N110"/>
  <c r="O8"/>
  <c r="K8"/>
  <c r="R8" s="1"/>
  <c r="O135" i="20"/>
  <c r="K135"/>
  <c r="R135" s="1"/>
  <c r="K52"/>
  <c r="N52" s="1"/>
  <c r="O52"/>
  <c r="O99"/>
  <c r="K99"/>
  <c r="Q99" s="1"/>
  <c r="O91"/>
  <c r="K91"/>
  <c r="Q91" s="1"/>
  <c r="O177"/>
  <c r="K177"/>
  <c r="Q177" s="1"/>
  <c r="O176"/>
  <c r="K176"/>
  <c r="R176" s="1"/>
  <c r="O209"/>
  <c r="K209"/>
  <c r="Q209" s="1"/>
  <c r="O206"/>
  <c r="K206"/>
  <c r="Q206" s="1"/>
  <c r="O171"/>
  <c r="K171"/>
  <c r="R171" s="1"/>
  <c r="O170"/>
  <c r="K170"/>
  <c r="Q170" s="1"/>
  <c r="O168"/>
  <c r="K168"/>
  <c r="Q168" s="1"/>
  <c r="O205"/>
  <c r="K205"/>
  <c r="R205" s="1"/>
  <c r="O169"/>
  <c r="K169"/>
  <c r="Q169" s="1"/>
  <c r="O131"/>
  <c r="K131"/>
  <c r="R131" s="1"/>
  <c r="S131" s="1"/>
  <c r="O130"/>
  <c r="K130"/>
  <c r="R130" s="1"/>
  <c r="S130" s="1"/>
  <c r="O214"/>
  <c r="K214"/>
  <c r="O96"/>
  <c r="K96"/>
  <c r="Q96" s="1"/>
  <c r="O85"/>
  <c r="K85"/>
  <c r="N85" s="1"/>
  <c r="O246"/>
  <c r="K246"/>
  <c r="Q246" s="1"/>
  <c r="O129"/>
  <c r="K129"/>
  <c r="R129" s="1"/>
  <c r="S129" s="1"/>
  <c r="O212"/>
  <c r="K212"/>
  <c r="O97"/>
  <c r="K97"/>
  <c r="R97" s="1"/>
  <c r="O84"/>
  <c r="K84"/>
  <c r="R84" s="1"/>
  <c r="O38"/>
  <c r="K38"/>
  <c r="Q38" s="1"/>
  <c r="O37"/>
  <c r="K37"/>
  <c r="R37" s="1"/>
  <c r="O175"/>
  <c r="K175"/>
  <c r="Q175" s="1"/>
  <c r="O174"/>
  <c r="K174"/>
  <c r="R174" s="1"/>
  <c r="O210"/>
  <c r="K210"/>
  <c r="Q210" s="1"/>
  <c r="O92"/>
  <c r="K92"/>
  <c r="R92" s="1"/>
  <c r="O83"/>
  <c r="K83"/>
  <c r="R83" s="1"/>
  <c r="O36"/>
  <c r="K36"/>
  <c r="R36" s="1"/>
  <c r="O39"/>
  <c r="K39"/>
  <c r="R39" s="1"/>
  <c r="O181"/>
  <c r="K181"/>
  <c r="Q181" s="1"/>
  <c r="O180"/>
  <c r="K180"/>
  <c r="R180" s="1"/>
  <c r="O213"/>
  <c r="K213"/>
  <c r="Q213" s="1"/>
  <c r="O94"/>
  <c r="K94"/>
  <c r="R94" s="1"/>
  <c r="O82"/>
  <c r="K82"/>
  <c r="R82" s="1"/>
  <c r="O247"/>
  <c r="K247"/>
  <c r="R247" s="1"/>
  <c r="O35"/>
  <c r="K35"/>
  <c r="Q35" s="1"/>
  <c r="O128"/>
  <c r="K128"/>
  <c r="R128" s="1"/>
  <c r="S128" s="1"/>
  <c r="O178"/>
  <c r="K178"/>
  <c r="R178" s="1"/>
  <c r="O211"/>
  <c r="K211"/>
  <c r="O40"/>
  <c r="K40"/>
  <c r="R40" s="1"/>
  <c r="O136"/>
  <c r="K136"/>
  <c r="R136" s="1"/>
  <c r="O93"/>
  <c r="K93"/>
  <c r="R93" s="1"/>
  <c r="O81"/>
  <c r="K81"/>
  <c r="R81" s="1"/>
  <c r="O125"/>
  <c r="K125"/>
  <c r="Q125" s="1"/>
  <c r="O14"/>
  <c r="K14"/>
  <c r="Q14" s="1"/>
  <c r="O2"/>
  <c r="K2"/>
  <c r="Q2" s="1"/>
  <c r="O162"/>
  <c r="K162"/>
  <c r="R162" s="1"/>
  <c r="O55"/>
  <c r="K55"/>
  <c r="R55" s="1"/>
  <c r="O195"/>
  <c r="K195"/>
  <c r="R195" s="1"/>
  <c r="K80"/>
  <c r="Q80" s="1"/>
  <c r="K27"/>
  <c r="Q27" s="1"/>
  <c r="O124"/>
  <c r="K124"/>
  <c r="R124" s="1"/>
  <c r="O123"/>
  <c r="K123"/>
  <c r="R123" s="1"/>
  <c r="O118"/>
  <c r="K118"/>
  <c r="R118" s="1"/>
  <c r="O220"/>
  <c r="K220"/>
  <c r="R220" s="1"/>
  <c r="O204"/>
  <c r="K204"/>
  <c r="R204" s="1"/>
  <c r="O17"/>
  <c r="K17"/>
  <c r="R17" s="1"/>
  <c r="O185"/>
  <c r="K185"/>
  <c r="R185" s="1"/>
  <c r="O173"/>
  <c r="K173"/>
  <c r="Q173" s="1"/>
  <c r="O172"/>
  <c r="K172"/>
  <c r="R172" s="1"/>
  <c r="O207"/>
  <c r="K207"/>
  <c r="R207" s="1"/>
  <c r="K34"/>
  <c r="Q34" s="1"/>
  <c r="K79"/>
  <c r="R79" s="1"/>
  <c r="O47"/>
  <c r="K47"/>
  <c r="Q47" s="1"/>
  <c r="O153"/>
  <c r="K153"/>
  <c r="Q153" s="1"/>
  <c r="K18"/>
  <c r="Q18" s="1"/>
  <c r="K187"/>
  <c r="R187" s="1"/>
  <c r="O86"/>
  <c r="K86"/>
  <c r="R86" s="1"/>
  <c r="O41"/>
  <c r="K41"/>
  <c r="R41" s="1"/>
  <c r="O160"/>
  <c r="K160"/>
  <c r="R160" s="1"/>
  <c r="O161"/>
  <c r="K161"/>
  <c r="R161" s="1"/>
  <c r="O208"/>
  <c r="K208"/>
  <c r="R208" s="1"/>
  <c r="O219"/>
  <c r="K219"/>
  <c r="R219" s="1"/>
  <c r="O186"/>
  <c r="K186"/>
  <c r="R186" s="1"/>
  <c r="O16"/>
  <c r="K16"/>
  <c r="R16" s="1"/>
  <c r="O235"/>
  <c r="K235"/>
  <c r="Q235" s="1"/>
  <c r="O45"/>
  <c r="K45"/>
  <c r="Q45" s="1"/>
  <c r="O54"/>
  <c r="K54"/>
  <c r="Q54" s="1"/>
  <c r="O194"/>
  <c r="K194"/>
  <c r="Q194" s="1"/>
  <c r="O106"/>
  <c r="K106"/>
  <c r="Q106" s="1"/>
  <c r="O146"/>
  <c r="K146"/>
  <c r="R146" s="1"/>
  <c r="O179"/>
  <c r="K179"/>
  <c r="R179" s="1"/>
  <c r="O9"/>
  <c r="K9"/>
  <c r="R9" s="1"/>
  <c r="O22"/>
  <c r="K22"/>
  <c r="R22" s="1"/>
  <c r="R25"/>
  <c r="Q25"/>
  <c r="O25"/>
  <c r="N25"/>
  <c r="O234"/>
  <c r="K234"/>
  <c r="R234" s="1"/>
  <c r="O215"/>
  <c r="K215"/>
  <c r="O115"/>
  <c r="K115"/>
  <c r="R115" s="1"/>
  <c r="O242"/>
  <c r="K242"/>
  <c r="R242" s="1"/>
  <c r="O193"/>
  <c r="K193"/>
  <c r="R193" s="1"/>
  <c r="O109"/>
  <c r="K109"/>
  <c r="R109" s="1"/>
  <c r="O148"/>
  <c r="K148"/>
  <c r="R148" s="1"/>
  <c r="O10"/>
  <c r="K10"/>
  <c r="R10" s="1"/>
  <c r="R29"/>
  <c r="Q29"/>
  <c r="O29"/>
  <c r="N29"/>
  <c r="O30"/>
  <c r="K30"/>
  <c r="R30" s="1"/>
  <c r="O127"/>
  <c r="K127"/>
  <c r="R127" s="1"/>
  <c r="O46"/>
  <c r="K46"/>
  <c r="R46" s="1"/>
  <c r="O154"/>
  <c r="K154"/>
  <c r="R154" s="1"/>
  <c r="O53"/>
  <c r="K53"/>
  <c r="R53" s="1"/>
  <c r="O105"/>
  <c r="K105"/>
  <c r="Q105" s="1"/>
  <c r="R147"/>
  <c r="Q147"/>
  <c r="O147"/>
  <c r="N147"/>
  <c r="R24"/>
  <c r="Q24"/>
  <c r="O24"/>
  <c r="N24"/>
  <c r="O8"/>
  <c r="K8"/>
  <c r="Q8" s="1"/>
  <c r="O23"/>
  <c r="K23"/>
  <c r="Q23" s="1"/>
  <c r="O116"/>
  <c r="K116"/>
  <c r="R116" s="1"/>
  <c r="O126"/>
  <c r="K126"/>
  <c r="R126" s="1"/>
  <c r="O192"/>
  <c r="K192"/>
  <c r="R192" s="1"/>
  <c r="O191"/>
  <c r="K191"/>
  <c r="R191" s="1"/>
  <c r="O108"/>
  <c r="K108"/>
  <c r="R108" s="1"/>
  <c r="O149"/>
  <c r="K149"/>
  <c r="R149" s="1"/>
  <c r="O4"/>
  <c r="K4"/>
  <c r="R4" s="1"/>
  <c r="R28"/>
  <c r="Q28"/>
  <c r="N28"/>
  <c r="O26"/>
  <c r="K26"/>
  <c r="R26" s="1"/>
  <c r="K154" i="5"/>
  <c r="Q154" s="1"/>
  <c r="S154" s="1"/>
  <c r="K143"/>
  <c r="Q143" s="1"/>
  <c r="K190"/>
  <c r="Q190" s="1"/>
  <c r="K186"/>
  <c r="K179"/>
  <c r="Q179" s="1"/>
  <c r="K180"/>
  <c r="Q180" s="1"/>
  <c r="K178"/>
  <c r="Q178" s="1"/>
  <c r="R186"/>
  <c r="Q186"/>
  <c r="O190"/>
  <c r="O186"/>
  <c r="O179"/>
  <c r="O180"/>
  <c r="O178"/>
  <c r="O171"/>
  <c r="O172"/>
  <c r="O170"/>
  <c r="O163"/>
  <c r="O164"/>
  <c r="O162"/>
  <c r="O153"/>
  <c r="O154"/>
  <c r="O155"/>
  <c r="O156"/>
  <c r="O157"/>
  <c r="O158"/>
  <c r="O143"/>
  <c r="O144"/>
  <c r="O145"/>
  <c r="O146"/>
  <c r="O147"/>
  <c r="O148"/>
  <c r="O133"/>
  <c r="O134"/>
  <c r="O135"/>
  <c r="O136"/>
  <c r="O137"/>
  <c r="O138"/>
  <c r="O122"/>
  <c r="O123"/>
  <c r="O124"/>
  <c r="O125"/>
  <c r="O126"/>
  <c r="O127"/>
  <c r="O111"/>
  <c r="O112"/>
  <c r="O113"/>
  <c r="O114"/>
  <c r="O115"/>
  <c r="O116"/>
  <c r="O98"/>
  <c r="O95"/>
  <c r="O94"/>
  <c r="O83"/>
  <c r="O85"/>
  <c r="O84"/>
  <c r="K68"/>
  <c r="R68" s="1"/>
  <c r="K69"/>
  <c r="Q69" s="1"/>
  <c r="O71"/>
  <c r="O70"/>
  <c r="O61"/>
  <c r="O62"/>
  <c r="O63"/>
  <c r="O64"/>
  <c r="O59"/>
  <c r="O58"/>
  <c r="O60"/>
  <c r="O56"/>
  <c r="O57"/>
  <c r="K56"/>
  <c r="R56" s="1"/>
  <c r="K57"/>
  <c r="Q57" s="1"/>
  <c r="R42"/>
  <c r="Q42"/>
  <c r="R30"/>
  <c r="O35"/>
  <c r="O36"/>
  <c r="O37"/>
  <c r="O38"/>
  <c r="O29"/>
  <c r="O30"/>
  <c r="O31"/>
  <c r="O32"/>
  <c r="O33"/>
  <c r="Q30"/>
  <c r="O21"/>
  <c r="O22"/>
  <c r="O23"/>
  <c r="O24"/>
  <c r="O15"/>
  <c r="O16"/>
  <c r="O17"/>
  <c r="O18"/>
  <c r="O19"/>
  <c r="O20"/>
  <c r="Q17"/>
  <c r="Q18"/>
  <c r="R17"/>
  <c r="R18"/>
  <c r="R3"/>
  <c r="Q3"/>
  <c r="K46"/>
  <c r="N46" s="1"/>
  <c r="N42"/>
  <c r="O49"/>
  <c r="O50"/>
  <c r="O51"/>
  <c r="O42"/>
  <c r="O43"/>
  <c r="O44"/>
  <c r="O45"/>
  <c r="O46"/>
  <c r="O47"/>
  <c r="O48"/>
  <c r="O34"/>
  <c r="K32"/>
  <c r="N32" s="1"/>
  <c r="N30"/>
  <c r="N17"/>
  <c r="N18"/>
  <c r="O8"/>
  <c r="O7"/>
  <c r="O10"/>
  <c r="O11"/>
  <c r="N3"/>
  <c r="K170"/>
  <c r="R170" s="1"/>
  <c r="K157"/>
  <c r="R157" s="1"/>
  <c r="S157" s="1"/>
  <c r="K147"/>
  <c r="R147" s="1"/>
  <c r="S147" s="1"/>
  <c r="K137"/>
  <c r="R137" s="1"/>
  <c r="K115"/>
  <c r="R115" s="1"/>
  <c r="S115" s="1"/>
  <c r="O86"/>
  <c r="K86"/>
  <c r="R86" s="1"/>
  <c r="O75"/>
  <c r="K75"/>
  <c r="R75" s="1"/>
  <c r="K59"/>
  <c r="R59" s="1"/>
  <c r="K49"/>
  <c r="R49" s="1"/>
  <c r="K21"/>
  <c r="Q21" s="1"/>
  <c r="K8"/>
  <c r="Q8" s="1"/>
  <c r="K172"/>
  <c r="Q172" s="1"/>
  <c r="K171"/>
  <c r="Q171" s="1"/>
  <c r="K163"/>
  <c r="Q163" s="1"/>
  <c r="K162"/>
  <c r="Q162" s="1"/>
  <c r="K164"/>
  <c r="R164" s="1"/>
  <c r="K158"/>
  <c r="R158" s="1"/>
  <c r="S158" s="1"/>
  <c r="K156"/>
  <c r="R156" s="1"/>
  <c r="S156" s="1"/>
  <c r="K148"/>
  <c r="R148" s="1"/>
  <c r="S148" s="1"/>
  <c r="K146"/>
  <c r="R146" s="1"/>
  <c r="S146" s="1"/>
  <c r="K138"/>
  <c r="R138" s="1"/>
  <c r="K136"/>
  <c r="R136" s="1"/>
  <c r="K127"/>
  <c r="R127" s="1"/>
  <c r="K126"/>
  <c r="R126" s="1"/>
  <c r="K125"/>
  <c r="R125" s="1"/>
  <c r="K122"/>
  <c r="R122" s="1"/>
  <c r="K116"/>
  <c r="R116" s="1"/>
  <c r="S116" s="1"/>
  <c r="K114"/>
  <c r="R114" s="1"/>
  <c r="S114" s="1"/>
  <c r="K113"/>
  <c r="R113" s="1"/>
  <c r="S113" s="1"/>
  <c r="K112"/>
  <c r="R112" s="1"/>
  <c r="S112" s="1"/>
  <c r="K98"/>
  <c r="R98" s="1"/>
  <c r="O97"/>
  <c r="K97"/>
  <c r="R97" s="1"/>
  <c r="K95"/>
  <c r="Q95" s="1"/>
  <c r="K89"/>
  <c r="R89" s="1"/>
  <c r="K88"/>
  <c r="R88" s="1"/>
  <c r="O87"/>
  <c r="K87"/>
  <c r="R87" s="1"/>
  <c r="K85"/>
  <c r="Q85" s="1"/>
  <c r="K83"/>
  <c r="Q83" s="1"/>
  <c r="O76"/>
  <c r="K76"/>
  <c r="R76" s="1"/>
  <c r="O74"/>
  <c r="K74"/>
  <c r="Q74" s="1"/>
  <c r="K73"/>
  <c r="R73" s="1"/>
  <c r="K72"/>
  <c r="Q72" s="1"/>
  <c r="K64"/>
  <c r="Q64" s="1"/>
  <c r="K63"/>
  <c r="R63" s="1"/>
  <c r="K62"/>
  <c r="Q62" s="1"/>
  <c r="K61"/>
  <c r="R61" s="1"/>
  <c r="K60"/>
  <c r="Q60" s="1"/>
  <c r="K37"/>
  <c r="N37" s="1"/>
  <c r="K36"/>
  <c r="R36" s="1"/>
  <c r="K35"/>
  <c r="N35" s="1"/>
  <c r="K24"/>
  <c r="R24" s="1"/>
  <c r="K16"/>
  <c r="R16" s="1"/>
  <c r="K10"/>
  <c r="Q10" s="1"/>
  <c r="K43"/>
  <c r="R43" s="1"/>
  <c r="K44"/>
  <c r="N44" s="1"/>
  <c r="K81"/>
  <c r="R81" s="1"/>
  <c r="K82"/>
  <c r="R82" s="1"/>
  <c r="K15"/>
  <c r="Q15" s="1"/>
  <c r="K71"/>
  <c r="Q71" s="1"/>
  <c r="K47"/>
  <c r="Q47" s="1"/>
  <c r="K153"/>
  <c r="N153" s="1"/>
  <c r="O82"/>
  <c r="O81"/>
  <c r="K155"/>
  <c r="N155" s="1"/>
  <c r="O121"/>
  <c r="K121"/>
  <c r="Q121" s="1"/>
  <c r="K145"/>
  <c r="N145" s="1"/>
  <c r="K144"/>
  <c r="Q144" s="1"/>
  <c r="O96"/>
  <c r="K96"/>
  <c r="R96" s="1"/>
  <c r="K135"/>
  <c r="R135" s="1"/>
  <c r="K134"/>
  <c r="N134" s="1"/>
  <c r="O152"/>
  <c r="K152"/>
  <c r="R152" s="1"/>
  <c r="K124"/>
  <c r="R124" s="1"/>
  <c r="K123"/>
  <c r="R123" s="1"/>
  <c r="O132"/>
  <c r="K132"/>
  <c r="R132" s="1"/>
  <c r="K111"/>
  <c r="R111" s="1"/>
  <c r="O110"/>
  <c r="K110"/>
  <c r="N110" s="1"/>
  <c r="O100"/>
  <c r="K100"/>
  <c r="R100" s="1"/>
  <c r="K31"/>
  <c r="Q31" s="1"/>
  <c r="K23"/>
  <c r="Q23" s="1"/>
  <c r="K84"/>
  <c r="R84" s="1"/>
  <c r="K58"/>
  <c r="R58" s="1"/>
  <c r="K50"/>
  <c r="Q50" s="1"/>
  <c r="K133"/>
  <c r="R133" s="1"/>
  <c r="K11"/>
  <c r="R11" s="1"/>
  <c r="K70"/>
  <c r="N70" s="1"/>
  <c r="K22"/>
  <c r="R22" s="1"/>
  <c r="K38"/>
  <c r="R38" s="1"/>
  <c r="O9"/>
  <c r="K9"/>
  <c r="R9" s="1"/>
  <c r="O142"/>
  <c r="K142"/>
  <c r="N142" s="1"/>
  <c r="K51"/>
  <c r="Q51" s="1"/>
  <c r="K33"/>
  <c r="N33" s="1"/>
  <c r="O2"/>
  <c r="K2"/>
  <c r="Q2" s="1"/>
  <c r="K20"/>
  <c r="R20" s="1"/>
  <c r="K94"/>
  <c r="Q94" s="1"/>
  <c r="K19"/>
  <c r="Q19" s="1"/>
  <c r="K34"/>
  <c r="R34" s="1"/>
  <c r="O4"/>
  <c r="K4"/>
  <c r="Q4" s="1"/>
  <c r="K29"/>
  <c r="Q29" s="1"/>
  <c r="K48"/>
  <c r="Q48" s="1"/>
  <c r="K7"/>
  <c r="R7" s="1"/>
  <c r="O5"/>
  <c r="K5"/>
  <c r="R5" s="1"/>
  <c r="O6"/>
  <c r="K6"/>
  <c r="Q6" s="1"/>
  <c r="K45"/>
  <c r="N45" s="1"/>
  <c r="R15"/>
  <c r="N15"/>
  <c r="N43"/>
  <c r="N111"/>
  <c r="N96"/>
  <c r="R71"/>
  <c r="N121"/>
  <c r="N51"/>
  <c r="S18" l="1"/>
  <c r="Q102"/>
  <c r="S231" i="22"/>
  <c r="U231" s="1"/>
  <c r="S201" i="20"/>
  <c r="U201" s="1"/>
  <c r="R212"/>
  <c r="Q212"/>
  <c r="R215"/>
  <c r="N215"/>
  <c r="R211"/>
  <c r="Q211"/>
  <c r="R214"/>
  <c r="Q214"/>
  <c r="Q101" i="21"/>
  <c r="N101"/>
  <c r="R129"/>
  <c r="N129"/>
  <c r="Q129"/>
  <c r="R91"/>
  <c r="N91"/>
  <c r="Q91"/>
  <c r="Q107"/>
  <c r="N107"/>
  <c r="Q94"/>
  <c r="N94"/>
  <c r="R85"/>
  <c r="N85"/>
  <c r="R106"/>
  <c r="Q106"/>
  <c r="N106"/>
  <c r="R90"/>
  <c r="N90"/>
  <c r="Q90"/>
  <c r="R95"/>
  <c r="Q95"/>
  <c r="N95"/>
  <c r="Q103"/>
  <c r="N103"/>
  <c r="Q88"/>
  <c r="N88"/>
  <c r="R102"/>
  <c r="N102"/>
  <c r="R128"/>
  <c r="N128"/>
  <c r="Q128"/>
  <c r="R105"/>
  <c r="Q105"/>
  <c r="N105"/>
  <c r="R92"/>
  <c r="Q92"/>
  <c r="N92"/>
  <c r="R93"/>
  <c r="N93"/>
  <c r="Q104"/>
  <c r="N104"/>
  <c r="Q86"/>
  <c r="N86"/>
  <c r="R89"/>
  <c r="N89"/>
  <c r="Q89"/>
  <c r="R108"/>
  <c r="Q108"/>
  <c r="N108"/>
  <c r="R96"/>
  <c r="Q96"/>
  <c r="N96"/>
  <c r="R99"/>
  <c r="N99"/>
  <c r="Q100"/>
  <c r="N100"/>
  <c r="R87"/>
  <c r="N87"/>
  <c r="S3"/>
  <c r="S46"/>
  <c r="S45"/>
  <c r="R65"/>
  <c r="Q65"/>
  <c r="Q85" i="20"/>
  <c r="R85"/>
  <c r="Q66" i="21"/>
  <c r="R66"/>
  <c r="N64"/>
  <c r="Q64"/>
  <c r="S64" s="1"/>
  <c r="Q42"/>
  <c r="R42"/>
  <c r="Q41"/>
  <c r="R41"/>
  <c r="N35"/>
  <c r="S114"/>
  <c r="S115"/>
  <c r="R2" i="5"/>
  <c r="R142"/>
  <c r="Q104"/>
  <c r="S104" s="1"/>
  <c r="N133"/>
  <c r="R180"/>
  <c r="Q103"/>
  <c r="S103" s="1"/>
  <c r="N104"/>
  <c r="R103"/>
  <c r="R102"/>
  <c r="S102" s="1"/>
  <c r="Q101"/>
  <c r="R101"/>
  <c r="Q123"/>
  <c r="S123" s="1"/>
  <c r="R155"/>
  <c r="R29"/>
  <c r="S29" s="1"/>
  <c r="Q81"/>
  <c r="N69"/>
  <c r="R143"/>
  <c r="S143" s="1"/>
  <c r="Q134"/>
  <c r="N29"/>
  <c r="N143"/>
  <c r="R99"/>
  <c r="S99" s="1"/>
  <c r="N99"/>
  <c r="Q104" i="20"/>
  <c r="R104"/>
  <c r="Q163"/>
  <c r="R163"/>
  <c r="N15"/>
  <c r="Q139"/>
  <c r="Q15"/>
  <c r="S15" s="1"/>
  <c r="R139"/>
  <c r="Q52"/>
  <c r="Q156"/>
  <c r="R156"/>
  <c r="N40"/>
  <c r="Q40"/>
  <c r="S40" s="1"/>
  <c r="R38"/>
  <c r="S38" s="1"/>
  <c r="N38"/>
  <c r="S30" i="5"/>
  <c r="N94"/>
  <c r="R145"/>
  <c r="Q153"/>
  <c r="R190"/>
  <c r="S190" s="1"/>
  <c r="S191" s="1"/>
  <c r="S3"/>
  <c r="S17"/>
  <c r="N68"/>
  <c r="N70" i="21"/>
  <c r="S110"/>
  <c r="N7"/>
  <c r="N26"/>
  <c r="N15"/>
  <c r="N48"/>
  <c r="S118"/>
  <c r="N62"/>
  <c r="N143"/>
  <c r="S122"/>
  <c r="N24"/>
  <c r="N127"/>
  <c r="N81"/>
  <c r="N123"/>
  <c r="N71"/>
  <c r="N2"/>
  <c r="N73"/>
  <c r="N40"/>
  <c r="N141"/>
  <c r="R76"/>
  <c r="S76" s="1"/>
  <c r="R100"/>
  <c r="R88"/>
  <c r="R161"/>
  <c r="S161" s="1"/>
  <c r="S162" s="1"/>
  <c r="N16"/>
  <c r="Q16"/>
  <c r="S16" s="1"/>
  <c r="N119"/>
  <c r="Q119"/>
  <c r="S119" s="1"/>
  <c r="N47"/>
  <c r="Q47"/>
  <c r="S47" s="1"/>
  <c r="N20"/>
  <c r="Q20"/>
  <c r="S20" s="1"/>
  <c r="N21"/>
  <c r="Q21"/>
  <c r="S21" s="1"/>
  <c r="N50"/>
  <c r="Q50"/>
  <c r="S50" s="1"/>
  <c r="N51"/>
  <c r="Q51"/>
  <c r="S51" s="1"/>
  <c r="N43"/>
  <c r="N25"/>
  <c r="R75"/>
  <c r="S75" s="1"/>
  <c r="R79"/>
  <c r="S79" s="1"/>
  <c r="R103"/>
  <c r="R158"/>
  <c r="S158" s="1"/>
  <c r="S159" s="1"/>
  <c r="N8"/>
  <c r="Q8"/>
  <c r="S8" s="1"/>
  <c r="Q15"/>
  <c r="S15" s="1"/>
  <c r="N111"/>
  <c r="Q111"/>
  <c r="S111" s="1"/>
  <c r="N33"/>
  <c r="Q33"/>
  <c r="S33" s="1"/>
  <c r="N18"/>
  <c r="Q18"/>
  <c r="S18" s="1"/>
  <c r="N19"/>
  <c r="Q19"/>
  <c r="S19" s="1"/>
  <c r="N36"/>
  <c r="Q36"/>
  <c r="S36" s="1"/>
  <c r="Q35"/>
  <c r="S35" s="1"/>
  <c r="N34"/>
  <c r="Q34"/>
  <c r="S34" s="1"/>
  <c r="R6"/>
  <c r="S6" s="1"/>
  <c r="R12"/>
  <c r="S12" s="1"/>
  <c r="R31"/>
  <c r="S31" s="1"/>
  <c r="R22"/>
  <c r="S22" s="1"/>
  <c r="R23"/>
  <c r="S23" s="1"/>
  <c r="R48"/>
  <c r="S48" s="1"/>
  <c r="R32"/>
  <c r="S32" s="1"/>
  <c r="R49"/>
  <c r="S49" s="1"/>
  <c r="R7"/>
  <c r="S7" s="1"/>
  <c r="R13"/>
  <c r="S13" s="1"/>
  <c r="R38"/>
  <c r="S38" s="1"/>
  <c r="R123"/>
  <c r="S123" s="1"/>
  <c r="R43"/>
  <c r="S43" s="1"/>
  <c r="R24"/>
  <c r="S24" s="1"/>
  <c r="R25"/>
  <c r="S25" s="1"/>
  <c r="R37"/>
  <c r="S37" s="1"/>
  <c r="N55"/>
  <c r="Q55"/>
  <c r="S55" s="1"/>
  <c r="N68"/>
  <c r="Q68"/>
  <c r="S68" s="1"/>
  <c r="N69"/>
  <c r="Q69"/>
  <c r="S69" s="1"/>
  <c r="Q102"/>
  <c r="N83"/>
  <c r="Q83"/>
  <c r="S83" s="1"/>
  <c r="N84"/>
  <c r="Q84"/>
  <c r="S84" s="1"/>
  <c r="N54"/>
  <c r="Q54"/>
  <c r="S54" s="1"/>
  <c r="N56"/>
  <c r="Q56"/>
  <c r="S56" s="1"/>
  <c r="Q4"/>
  <c r="S4" s="1"/>
  <c r="N59"/>
  <c r="R59"/>
  <c r="S59" s="1"/>
  <c r="R70"/>
  <c r="S70" s="1"/>
  <c r="R71"/>
  <c r="S71" s="1"/>
  <c r="Q29"/>
  <c r="S29" s="1"/>
  <c r="N30"/>
  <c r="R30"/>
  <c r="S30" s="1"/>
  <c r="R101"/>
  <c r="S101" s="1"/>
  <c r="R81"/>
  <c r="S81" s="1"/>
  <c r="R82"/>
  <c r="S82" s="1"/>
  <c r="Q2"/>
  <c r="S2" s="1"/>
  <c r="Q62"/>
  <c r="S62" s="1"/>
  <c r="N98"/>
  <c r="Q98"/>
  <c r="S98" s="1"/>
  <c r="N72"/>
  <c r="Q72"/>
  <c r="S72" s="1"/>
  <c r="Q73"/>
  <c r="S73" s="1"/>
  <c r="Q77"/>
  <c r="S77" s="1"/>
  <c r="Q78"/>
  <c r="S78" s="1"/>
  <c r="N61"/>
  <c r="R61"/>
  <c r="S61" s="1"/>
  <c r="Q53"/>
  <c r="S53" s="1"/>
  <c r="R26"/>
  <c r="S26" s="1"/>
  <c r="R27"/>
  <c r="S27" s="1"/>
  <c r="R40"/>
  <c r="S40" s="1"/>
  <c r="R14"/>
  <c r="S14" s="1"/>
  <c r="R58"/>
  <c r="S58" s="1"/>
  <c r="R44"/>
  <c r="S44" s="1"/>
  <c r="N126"/>
  <c r="Q126"/>
  <c r="S126" s="1"/>
  <c r="Q127"/>
  <c r="S127" s="1"/>
  <c r="R133"/>
  <c r="S133" s="1"/>
  <c r="Q134"/>
  <c r="S134" s="1"/>
  <c r="N135"/>
  <c r="Q135"/>
  <c r="S135" s="1"/>
  <c r="N136"/>
  <c r="Q136"/>
  <c r="S136" s="1"/>
  <c r="R107"/>
  <c r="S107" s="1"/>
  <c r="Q93"/>
  <c r="S93" s="1"/>
  <c r="R94"/>
  <c r="N140"/>
  <c r="Q140"/>
  <c r="S140" s="1"/>
  <c r="Q141"/>
  <c r="S141" s="1"/>
  <c r="N142"/>
  <c r="Q142"/>
  <c r="S142" s="1"/>
  <c r="Q143"/>
  <c r="S143" s="1"/>
  <c r="R104"/>
  <c r="S104" s="1"/>
  <c r="Q85"/>
  <c r="S85" s="1"/>
  <c r="R86"/>
  <c r="N146"/>
  <c r="Q146"/>
  <c r="S146" s="1"/>
  <c r="N148"/>
  <c r="Q148"/>
  <c r="S148" s="1"/>
  <c r="N149"/>
  <c r="Q149"/>
  <c r="S149" s="1"/>
  <c r="R152"/>
  <c r="S152" s="1"/>
  <c r="R153"/>
  <c r="S153" s="1"/>
  <c r="R155"/>
  <c r="S155" s="1"/>
  <c r="Q99"/>
  <c r="Q80"/>
  <c r="S80" s="1"/>
  <c r="Q87"/>
  <c r="N6"/>
  <c r="N12"/>
  <c r="N31"/>
  <c r="N22"/>
  <c r="N23"/>
  <c r="N32"/>
  <c r="N49"/>
  <c r="N13"/>
  <c r="N38"/>
  <c r="N37"/>
  <c r="N4"/>
  <c r="N29"/>
  <c r="N82"/>
  <c r="N53"/>
  <c r="N27"/>
  <c r="N14"/>
  <c r="N58"/>
  <c r="N44"/>
  <c r="N133"/>
  <c r="N152"/>
  <c r="N153"/>
  <c r="N155"/>
  <c r="N79" i="20"/>
  <c r="R52"/>
  <c r="N135"/>
  <c r="Q135"/>
  <c r="S135" s="1"/>
  <c r="S29"/>
  <c r="S25"/>
  <c r="N84"/>
  <c r="Q136"/>
  <c r="S136" s="1"/>
  <c r="Q178"/>
  <c r="S178" s="1"/>
  <c r="S28"/>
  <c r="N194"/>
  <c r="N81"/>
  <c r="N94"/>
  <c r="N82"/>
  <c r="N153"/>
  <c r="Q82"/>
  <c r="S82" s="1"/>
  <c r="N80"/>
  <c r="N191"/>
  <c r="S24"/>
  <c r="S147"/>
  <c r="N53"/>
  <c r="Q53"/>
  <c r="S53" s="1"/>
  <c r="N154"/>
  <c r="Q154"/>
  <c r="S154" s="1"/>
  <c r="N46"/>
  <c r="Q46"/>
  <c r="S46" s="1"/>
  <c r="N127"/>
  <c r="Q127"/>
  <c r="S127" s="1"/>
  <c r="N10"/>
  <c r="Q10"/>
  <c r="S10" s="1"/>
  <c r="N148"/>
  <c r="Q148"/>
  <c r="S148" s="1"/>
  <c r="N109"/>
  <c r="Q109"/>
  <c r="S109" s="1"/>
  <c r="N193"/>
  <c r="Q193"/>
  <c r="S193" s="1"/>
  <c r="N242"/>
  <c r="Q242"/>
  <c r="S242" s="1"/>
  <c r="S243" s="1"/>
  <c r="N115"/>
  <c r="Q115"/>
  <c r="S115" s="1"/>
  <c r="Q215"/>
  <c r="N234"/>
  <c r="Q234"/>
  <c r="S234" s="1"/>
  <c r="N22"/>
  <c r="Q22"/>
  <c r="S22" s="1"/>
  <c r="N9"/>
  <c r="Q9"/>
  <c r="S9" s="1"/>
  <c r="N179"/>
  <c r="Q179"/>
  <c r="S179" s="1"/>
  <c r="N146"/>
  <c r="Q146"/>
  <c r="S146" s="1"/>
  <c r="N106"/>
  <c r="N16"/>
  <c r="Q16"/>
  <c r="S16" s="1"/>
  <c r="N186"/>
  <c r="Q186"/>
  <c r="S186" s="1"/>
  <c r="N219"/>
  <c r="N161"/>
  <c r="N47"/>
  <c r="Q207"/>
  <c r="S207" s="1"/>
  <c r="N172"/>
  <c r="Q172"/>
  <c r="S172" s="1"/>
  <c r="R80"/>
  <c r="S80" s="1"/>
  <c r="N195"/>
  <c r="Q195"/>
  <c r="S195" s="1"/>
  <c r="N55"/>
  <c r="Q55"/>
  <c r="S55" s="1"/>
  <c r="N162"/>
  <c r="Q162"/>
  <c r="S162" s="1"/>
  <c r="N2"/>
  <c r="N93"/>
  <c r="N36"/>
  <c r="R168"/>
  <c r="S168" s="1"/>
  <c r="R206"/>
  <c r="S206" s="1"/>
  <c r="R177"/>
  <c r="S177" s="1"/>
  <c r="R99"/>
  <c r="S99" s="1"/>
  <c r="R169"/>
  <c r="S169" s="1"/>
  <c r="R170"/>
  <c r="S170" s="1"/>
  <c r="R209"/>
  <c r="S209" s="1"/>
  <c r="R91"/>
  <c r="S91" s="1"/>
  <c r="N26"/>
  <c r="Q26"/>
  <c r="S26" s="1"/>
  <c r="N4"/>
  <c r="Q4"/>
  <c r="S4" s="1"/>
  <c r="N149"/>
  <c r="Q149"/>
  <c r="S149" s="1"/>
  <c r="N108"/>
  <c r="Q108"/>
  <c r="S108" s="1"/>
  <c r="Q191"/>
  <c r="S191" s="1"/>
  <c r="N192"/>
  <c r="Q192"/>
  <c r="S192" s="1"/>
  <c r="N126"/>
  <c r="Q126"/>
  <c r="S126" s="1"/>
  <c r="N116"/>
  <c r="Q116"/>
  <c r="S116" s="1"/>
  <c r="R23"/>
  <c r="S23" s="1"/>
  <c r="R8"/>
  <c r="S8" s="1"/>
  <c r="R105"/>
  <c r="S105" s="1"/>
  <c r="N30"/>
  <c r="Q30"/>
  <c r="S30" s="1"/>
  <c r="R106"/>
  <c r="S106" s="1"/>
  <c r="R194"/>
  <c r="S194" s="1"/>
  <c r="R54"/>
  <c r="S54" s="1"/>
  <c r="R45"/>
  <c r="S45" s="1"/>
  <c r="R235"/>
  <c r="S235" s="1"/>
  <c r="Q219"/>
  <c r="S219" s="1"/>
  <c r="Q208"/>
  <c r="S208" s="1"/>
  <c r="Q161"/>
  <c r="S161" s="1"/>
  <c r="N160"/>
  <c r="Q160"/>
  <c r="S160" s="1"/>
  <c r="N41"/>
  <c r="Q41"/>
  <c r="S41" s="1"/>
  <c r="N86"/>
  <c r="Q86"/>
  <c r="S86" s="1"/>
  <c r="Q187"/>
  <c r="S187" s="1"/>
  <c r="N18"/>
  <c r="R18"/>
  <c r="S18" s="1"/>
  <c r="R153"/>
  <c r="S153" s="1"/>
  <c r="R47"/>
  <c r="S47" s="1"/>
  <c r="Q79"/>
  <c r="S79" s="1"/>
  <c r="N34"/>
  <c r="R34"/>
  <c r="S34" s="1"/>
  <c r="R173"/>
  <c r="S173" s="1"/>
  <c r="N185"/>
  <c r="Q185"/>
  <c r="S185" s="1"/>
  <c r="N17"/>
  <c r="Q17"/>
  <c r="S17" s="1"/>
  <c r="Q204"/>
  <c r="S204" s="1"/>
  <c r="N220"/>
  <c r="Q220"/>
  <c r="S220" s="1"/>
  <c r="N118"/>
  <c r="Q118"/>
  <c r="S118" s="1"/>
  <c r="N123"/>
  <c r="Q123"/>
  <c r="S123" s="1"/>
  <c r="N124"/>
  <c r="Q124"/>
  <c r="S124" s="1"/>
  <c r="N27"/>
  <c r="R27"/>
  <c r="S27" s="1"/>
  <c r="R2"/>
  <c r="S2" s="1"/>
  <c r="R14"/>
  <c r="S14" s="1"/>
  <c r="R125"/>
  <c r="S125" s="1"/>
  <c r="Q81"/>
  <c r="S81" s="1"/>
  <c r="Q93"/>
  <c r="S93" s="1"/>
  <c r="R35"/>
  <c r="S35" s="1"/>
  <c r="Q247"/>
  <c r="S247" s="1"/>
  <c r="Q94"/>
  <c r="S94" s="1"/>
  <c r="R213"/>
  <c r="S213" s="1"/>
  <c r="Q180"/>
  <c r="S180" s="1"/>
  <c r="R181"/>
  <c r="S181" s="1"/>
  <c r="N39"/>
  <c r="Q39"/>
  <c r="S39" s="1"/>
  <c r="Q36"/>
  <c r="S36" s="1"/>
  <c r="N83"/>
  <c r="Q83"/>
  <c r="S83" s="1"/>
  <c r="N92"/>
  <c r="Q92"/>
  <c r="S92" s="1"/>
  <c r="R210"/>
  <c r="S210" s="1"/>
  <c r="Q174"/>
  <c r="S174" s="1"/>
  <c r="R175"/>
  <c r="S175" s="1"/>
  <c r="N37"/>
  <c r="Q37"/>
  <c r="S37" s="1"/>
  <c r="Q84"/>
  <c r="S84" s="1"/>
  <c r="N97"/>
  <c r="Q97"/>
  <c r="S97" s="1"/>
  <c r="R246"/>
  <c r="S246" s="1"/>
  <c r="S248" s="1"/>
  <c r="R96"/>
  <c r="S96" s="1"/>
  <c r="Q205"/>
  <c r="S205" s="1"/>
  <c r="Q171"/>
  <c r="S171" s="1"/>
  <c r="Q176"/>
  <c r="S176" s="1"/>
  <c r="N23"/>
  <c r="N8"/>
  <c r="N105"/>
  <c r="N54"/>
  <c r="N45"/>
  <c r="N235"/>
  <c r="N187"/>
  <c r="N173"/>
  <c r="N14"/>
  <c r="N125"/>
  <c r="N35"/>
  <c r="N246"/>
  <c r="N96"/>
  <c r="N95" i="5"/>
  <c r="R95"/>
  <c r="S95" s="1"/>
  <c r="Q122"/>
  <c r="S122" s="1"/>
  <c r="Q126"/>
  <c r="S126" s="1"/>
  <c r="Q137"/>
  <c r="S137" s="1"/>
  <c r="Q127"/>
  <c r="S127" s="1"/>
  <c r="Q125"/>
  <c r="S125" s="1"/>
  <c r="Q138"/>
  <c r="S138" s="1"/>
  <c r="Q136"/>
  <c r="S136" s="1"/>
  <c r="S186"/>
  <c r="S187" s="1"/>
  <c r="N11"/>
  <c r="N19"/>
  <c r="Q7"/>
  <c r="S7" s="1"/>
  <c r="R21"/>
  <c r="S21" s="1"/>
  <c r="Q22"/>
  <c r="S22" s="1"/>
  <c r="Q16"/>
  <c r="S16" s="1"/>
  <c r="Q35"/>
  <c r="R37"/>
  <c r="R31"/>
  <c r="S31" s="1"/>
  <c r="R50"/>
  <c r="S50" s="1"/>
  <c r="N74"/>
  <c r="N88"/>
  <c r="Q88"/>
  <c r="S88" s="1"/>
  <c r="R83"/>
  <c r="S83" s="1"/>
  <c r="R72"/>
  <c r="S72" s="1"/>
  <c r="Q63"/>
  <c r="S63" s="1"/>
  <c r="Q68"/>
  <c r="R163"/>
  <c r="S163" s="1"/>
  <c r="R178"/>
  <c r="S178" s="1"/>
  <c r="R179"/>
  <c r="S179" s="1"/>
  <c r="N5"/>
  <c r="N21"/>
  <c r="N31"/>
  <c r="Q11"/>
  <c r="S11" s="1"/>
  <c r="Q5"/>
  <c r="S5" s="1"/>
  <c r="R6"/>
  <c r="S6" s="1"/>
  <c r="R19"/>
  <c r="S19" s="1"/>
  <c r="Q20"/>
  <c r="S20" s="1"/>
  <c r="Q37"/>
  <c r="R35"/>
  <c r="Q46"/>
  <c r="R46"/>
  <c r="S68"/>
  <c r="N72"/>
  <c r="N84"/>
  <c r="Q84"/>
  <c r="S84" s="1"/>
  <c r="R74"/>
  <c r="Q56"/>
  <c r="S56" s="1"/>
  <c r="Q61"/>
  <c r="S61" s="1"/>
  <c r="Q164"/>
  <c r="S164" s="1"/>
  <c r="N98"/>
  <c r="N9"/>
  <c r="N8"/>
  <c r="N23"/>
  <c r="N38"/>
  <c r="N36"/>
  <c r="N34"/>
  <c r="Q9"/>
  <c r="S9" s="1"/>
  <c r="R10"/>
  <c r="S10" s="1"/>
  <c r="R8"/>
  <c r="S8" s="1"/>
  <c r="R4"/>
  <c r="S4" s="1"/>
  <c r="R23"/>
  <c r="S23" s="1"/>
  <c r="Q24"/>
  <c r="S24" s="1"/>
  <c r="Q33"/>
  <c r="R33"/>
  <c r="Q44"/>
  <c r="R48"/>
  <c r="S48" s="1"/>
  <c r="R44"/>
  <c r="N57"/>
  <c r="N64"/>
  <c r="N62"/>
  <c r="N60"/>
  <c r="N58"/>
  <c r="N86"/>
  <c r="N82"/>
  <c r="Q86"/>
  <c r="S86" s="1"/>
  <c r="Q82"/>
  <c r="S82" s="1"/>
  <c r="R85"/>
  <c r="S85" s="1"/>
  <c r="R69"/>
  <c r="S69" s="1"/>
  <c r="R57"/>
  <c r="S57" s="1"/>
  <c r="R64"/>
  <c r="S64" s="1"/>
  <c r="R62"/>
  <c r="S62" s="1"/>
  <c r="R60"/>
  <c r="S60" s="1"/>
  <c r="Q73"/>
  <c r="S73" s="1"/>
  <c r="R162"/>
  <c r="S162" s="1"/>
  <c r="Q170"/>
  <c r="S170" s="1"/>
  <c r="R171"/>
  <c r="S171" s="1"/>
  <c r="R94"/>
  <c r="S94" s="1"/>
  <c r="N71"/>
  <c r="R70"/>
  <c r="R153"/>
  <c r="N48"/>
  <c r="Q98"/>
  <c r="S98" s="1"/>
  <c r="N2"/>
  <c r="N10"/>
  <c r="N6"/>
  <c r="N4"/>
  <c r="N7"/>
  <c r="N24"/>
  <c r="N22"/>
  <c r="N20"/>
  <c r="N16"/>
  <c r="Q38"/>
  <c r="S38" s="1"/>
  <c r="Q36"/>
  <c r="S36" s="1"/>
  <c r="Q34"/>
  <c r="S34" s="1"/>
  <c r="Q32"/>
  <c r="R32"/>
  <c r="S42"/>
  <c r="Q45"/>
  <c r="Q43"/>
  <c r="S43" s="1"/>
  <c r="R47"/>
  <c r="S47" s="1"/>
  <c r="R45"/>
  <c r="N56"/>
  <c r="N63"/>
  <c r="N61"/>
  <c r="N59"/>
  <c r="N73"/>
  <c r="N89"/>
  <c r="N87"/>
  <c r="N85"/>
  <c r="N83"/>
  <c r="Q89"/>
  <c r="S89" s="1"/>
  <c r="Q87"/>
  <c r="S87" s="1"/>
  <c r="R172"/>
  <c r="S172" s="1"/>
  <c r="S180"/>
  <c r="N75"/>
  <c r="Q75"/>
  <c r="S75" s="1"/>
  <c r="Q59"/>
  <c r="S59" s="1"/>
  <c r="N49"/>
  <c r="Q49"/>
  <c r="S49" s="1"/>
  <c r="S71"/>
  <c r="R51"/>
  <c r="S51" s="1"/>
  <c r="N132"/>
  <c r="Q132"/>
  <c r="S132" s="1"/>
  <c r="R110"/>
  <c r="N81"/>
  <c r="N124"/>
  <c r="N152"/>
  <c r="Q135"/>
  <c r="S135" s="1"/>
  <c r="Q100"/>
  <c r="S100" s="1"/>
  <c r="Q58"/>
  <c r="S58" s="1"/>
  <c r="Q124"/>
  <c r="S124" s="1"/>
  <c r="N144"/>
  <c r="Q145"/>
  <c r="S145" s="1"/>
  <c r="Q110"/>
  <c r="Q111"/>
  <c r="S111" s="1"/>
  <c r="N50"/>
  <c r="Q133"/>
  <c r="S133" s="1"/>
  <c r="Q96"/>
  <c r="S96" s="1"/>
  <c r="Q152"/>
  <c r="S152" s="1"/>
  <c r="Q142"/>
  <c r="S142" s="1"/>
  <c r="N135"/>
  <c r="N100"/>
  <c r="Q70"/>
  <c r="R134"/>
  <c r="R144"/>
  <c r="S144" s="1"/>
  <c r="R121"/>
  <c r="S121" s="1"/>
  <c r="N47"/>
  <c r="N123"/>
  <c r="Q155"/>
  <c r="S155" s="1"/>
  <c r="N97"/>
  <c r="Q97"/>
  <c r="S97" s="1"/>
  <c r="N76"/>
  <c r="Q76"/>
  <c r="S76" s="1"/>
  <c r="S74"/>
  <c r="S2"/>
  <c r="S15"/>
  <c r="S81"/>
  <c r="S100" i="20" l="1"/>
  <c r="S119"/>
  <c r="U119" s="1"/>
  <c r="U100"/>
  <c r="S237" i="22"/>
  <c r="U237" s="1"/>
  <c r="S223" i="20"/>
  <c r="U223" s="1"/>
  <c r="S19"/>
  <c r="U19" s="1"/>
  <c r="S85"/>
  <c r="S87" s="1"/>
  <c r="U87" s="1"/>
  <c r="S211"/>
  <c r="S212"/>
  <c r="S11"/>
  <c r="U11" s="1"/>
  <c r="S99" i="21"/>
  <c r="S87"/>
  <c r="S88"/>
  <c r="S86"/>
  <c r="S156"/>
  <c r="S94"/>
  <c r="S137"/>
  <c r="S108"/>
  <c r="S92"/>
  <c r="S215" i="20"/>
  <c r="S214"/>
  <c r="S139"/>
  <c r="S120" i="21"/>
  <c r="S124"/>
  <c r="S89"/>
  <c r="S100"/>
  <c r="S150"/>
  <c r="S102"/>
  <c r="S96"/>
  <c r="S106"/>
  <c r="S129"/>
  <c r="S144"/>
  <c r="S128"/>
  <c r="S90"/>
  <c r="S91"/>
  <c r="S103"/>
  <c r="S105"/>
  <c r="S95"/>
  <c r="S65"/>
  <c r="S163" i="20"/>
  <c r="S165" s="1"/>
  <c r="U165" s="1"/>
  <c r="S66" i="21"/>
  <c r="S42"/>
  <c r="S41"/>
  <c r="S153" i="5"/>
  <c r="S134"/>
  <c r="S101"/>
  <c r="S106" s="1"/>
  <c r="S26"/>
  <c r="S70"/>
  <c r="S104" i="20"/>
  <c r="S110" s="1"/>
  <c r="S52"/>
  <c r="S56" s="1"/>
  <c r="U56" s="1"/>
  <c r="S236"/>
  <c r="S156"/>
  <c r="S226" s="1"/>
  <c r="S132"/>
  <c r="U132" s="1"/>
  <c r="S5"/>
  <c r="U5" s="1"/>
  <c r="S90" i="5"/>
  <c r="S42" i="20"/>
  <c r="U42" s="1"/>
  <c r="S182"/>
  <c r="U182" s="1"/>
  <c r="S188"/>
  <c r="U188" s="1"/>
  <c r="S150"/>
  <c r="U150" s="1"/>
  <c r="S48"/>
  <c r="U48" s="1"/>
  <c r="S112" i="21"/>
  <c r="S116" s="1"/>
  <c r="S31" i="20"/>
  <c r="U31" s="1"/>
  <c r="S196"/>
  <c r="U196" s="1"/>
  <c r="S165" i="5"/>
  <c r="S181"/>
  <c r="S173"/>
  <c r="S159"/>
  <c r="S149"/>
  <c r="S139"/>
  <c r="S128"/>
  <c r="S77"/>
  <c r="S45"/>
  <c r="S46"/>
  <c r="S37"/>
  <c r="S35"/>
  <c r="S65"/>
  <c r="S12"/>
  <c r="S32"/>
  <c r="S44"/>
  <c r="S33"/>
  <c r="S110"/>
  <c r="S117" s="1"/>
  <c r="S143" i="20" l="1"/>
  <c r="U143" s="1"/>
  <c r="S157"/>
  <c r="S216"/>
  <c r="U216" s="1"/>
  <c r="U110"/>
  <c r="S130" i="21"/>
  <c r="U157" i="20"/>
  <c r="S52" i="5"/>
  <c r="S39"/>
  <c r="U231" i="20"/>
  <c r="S231"/>
</calcChain>
</file>

<file path=xl/sharedStrings.xml><?xml version="1.0" encoding="utf-8"?>
<sst xmlns="http://schemas.openxmlformats.org/spreadsheetml/2006/main" count="4528" uniqueCount="255">
  <si>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</si>
  <si>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</si>
  <si>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</si>
  <si>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</si>
  <si>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</si>
  <si>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</si>
  <si>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</si>
  <si>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</si>
  <si>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</si>
  <si>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</si>
  <si>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</si>
  <si>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</si>
  <si>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</si>
  <si>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</si>
  <si>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</si>
  <si>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</si>
  <si>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</si>
  <si>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</si>
  <si>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</si>
  <si>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</si>
  <si>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</si>
  <si>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</si>
  <si>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</si>
  <si>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</si>
  <si>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</si>
  <si>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</si>
  <si>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</si>
  <si>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</si>
  <si>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</si>
  <si>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</si>
  <si>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</si>
  <si>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</si>
  <si>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</si>
  <si>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</si>
  <si>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</si>
  <si>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</si>
  <si>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</si>
  <si>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</si>
  <si>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</si>
  <si>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</si>
  <si>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</si>
  <si>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</si>
  <si>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</si>
  <si>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</si>
  <si>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</si>
  <si>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</si>
  <si>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</si>
  <si>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</si>
  <si>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</si>
  <si>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</si>
  <si>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</si>
  <si>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</si>
  <si>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</si>
  <si>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</si>
  <si>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</si>
  <si>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</si>
  <si>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</si>
  <si>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</si>
  <si>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</si>
  <si>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</si>
  <si>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</si>
  <si>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</si>
  <si>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</si>
  <si>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</si>
  <si>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</si>
  <si>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</si>
  <si>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</si>
  <si>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</si>
  <si>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</si>
  <si>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</si>
  <si>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</si>
  <si>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</si>
  <si>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</si>
  <si>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</si>
  <si>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</si>
  <si>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</si>
  <si>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</si>
  <si>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</si>
  <si>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</si>
  <si>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</si>
  <si>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</si>
  <si>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</si>
  <si>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</si>
  <si>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</si>
  <si>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</si>
  <si>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</si>
  <si>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</si>
  <si>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</si>
  <si>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</si>
  <si>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</si>
  <si>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</si>
  <si>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</si>
  <si>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</si>
  <si>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</si>
  <si>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</si>
  <si>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</si>
  <si>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</si>
  <si>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</si>
  <si>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</si>
  <si>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</si>
  <si>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</si>
  <si>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</si>
  <si>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</si>
  <si>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</si>
  <si>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</si>
  <si>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</si>
  <si>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</si>
  <si>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</si>
  <si>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</si>
  <si>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</si>
  <si>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</si>
  <si>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</si>
  <si>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</si>
  <si>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</si>
  <si>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</si>
  <si>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</si>
  <si>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</si>
  <si>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</si>
  <si>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</si>
  <si>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</si>
  <si>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</si>
  <si>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</si>
  <si>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</si>
  <si>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</si>
  <si>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</si>
  <si>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</si>
  <si>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</si>
  <si>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</si>
  <si>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</si>
  <si>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</si>
  <si>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</si>
  <si>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</si>
  <si>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</si>
  <si>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</si>
  <si>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</si>
  <si>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</si>
  <si>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</si>
  <si>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</si>
  <si>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</si>
  <si>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</si>
  <si>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</si>
  <si>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</si>
  <si>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</si>
  <si>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</si>
  <si>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</si>
  <si>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</si>
  <si>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</si>
  <si>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</si>
  <si>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</si>
  <si>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</si>
  <si>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</si>
  <si>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</si>
  <si>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</si>
  <si>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</si>
  <si>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</si>
  <si>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</si>
  <si>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</si>
  <si>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</si>
  <si>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</si>
  <si>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</si>
  <si>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</si>
  <si>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</si>
  <si>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</si>
  <si>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</si>
  <si>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</si>
  <si>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</si>
  <si>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</si>
  <si>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</si>
  <si>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</si>
  <si>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</si>
  <si>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</si>
  <si>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</si>
  <si>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</si>
  <si>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</si>
  <si>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</si>
  <si>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</si>
  <si>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</si>
  <si>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</si>
  <si>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</si>
  <si>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</si>
  <si>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</si>
  <si>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</si>
  <si>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</si>
  <si>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</si>
  <si>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</si>
  <si>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</si>
  <si>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</si>
  <si>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</si>
  <si>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</si>
  <si>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</si>
  <si>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</si>
  <si>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</si>
  <si>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</si>
  <si>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</si>
  <si>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</si>
  <si>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</si>
  <si>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</si>
  <si>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</si>
  <si>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</si>
  <si>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</si>
  <si>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</si>
  <si>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</si>
  <si>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</si>
  <si>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</si>
  <si>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</si>
  <si>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</si>
  <si>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</si>
  <si>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</si>
  <si>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</si>
  <si>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</si>
  <si>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</si>
  <si>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</si>
  <si>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</si>
  <si>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</si>
  <si>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</si>
  <si>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</si>
  <si>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</si>
  <si>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</si>
  <si>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</si>
  <si>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</si>
  <si>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</si>
  <si>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</si>
  <si>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</si>
  <si>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</si>
  <si>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</si>
  <si>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</si>
  <si>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</si>
  <si>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GV thimh giang</t>
  </si>
  <si>
    <t>15TC CK3</t>
  </si>
  <si>
    <t>Thầy Sơn ( p. Đào tạo )</t>
  </si>
  <si>
    <t>NNLCB của CNMác-Lênin 1</t>
  </si>
  <si>
    <t>Cô Nguyễn Thị Dinh</t>
  </si>
  <si>
    <t>Cô Nguyễn Thị Mai</t>
  </si>
  <si>
    <t>Cô Lê Thị Mai</t>
  </si>
  <si>
    <t>Cô Lê Thị Mai Hường</t>
  </si>
  <si>
    <t>Cô Dương Thị Hồng</t>
  </si>
  <si>
    <t>H1.2-14</t>
  </si>
  <si>
    <t>15CĐ N2 NL</t>
  </si>
  <si>
    <t>15TCN-CGKL(9+4)</t>
  </si>
  <si>
    <t>Toán 1</t>
  </si>
  <si>
    <t>Vật lý 1</t>
  </si>
  <si>
    <t>Hóa học 1</t>
  </si>
  <si>
    <t>Thầy Dương Đức Kiên</t>
  </si>
  <si>
    <t>Cô Nguyễn Thị Thu Hà</t>
  </si>
  <si>
    <t>Thầy Nguyễn Văn Đông</t>
  </si>
  <si>
    <t>Thầy Dương Ngọc Hưng</t>
  </si>
  <si>
    <t>Cô Nguyễn Huỳnh Mai Hạnh</t>
  </si>
  <si>
    <t>Ngữ văn 1</t>
  </si>
  <si>
    <t>Cơ Kỹ Thuật</t>
  </si>
  <si>
    <t>Cô Nguyễn Thị Ngọc Tuyền</t>
  </si>
  <si>
    <t>Giáo dục Thể chất 1</t>
  </si>
  <si>
    <t>Thầy Bùi Đức Phước</t>
  </si>
  <si>
    <t>Dung sai - Đo lường kỹ thuật</t>
  </si>
  <si>
    <t>Thầy Nguyễn Thanh Vũ</t>
  </si>
  <si>
    <t>Cô Lư Thị Yến Vũ</t>
  </si>
</sst>
</file>

<file path=xl/styles.xml><?xml version="1.0" encoding="utf-8"?>
<styleSheet xmlns="http://schemas.openxmlformats.org/spreadsheetml/2006/main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  <font>
      <sz val="11"/>
      <color theme="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78"/>
  <sheetViews>
    <sheetView tabSelected="1" topLeftCell="A57" zoomScaleNormal="100" zoomScaleSheetLayoutView="100" workbookViewId="0">
      <selection activeCell="Q265" sqref="Q265"/>
    </sheetView>
  </sheetViews>
  <sheetFormatPr defaultRowHeight="15"/>
  <cols>
    <col min="1" max="1" width="7.25" style="25" customWidth="1"/>
    <col min="2" max="2" width="16.5" style="34" customWidth="1"/>
    <col min="3" max="3" width="4.125" style="25" customWidth="1"/>
    <col min="4" max="4" width="20.75" style="25" customWidth="1"/>
    <col min="5" max="5" width="22.2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1" s="27" customFormat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</row>
    <row r="26" spans="1:21" s="27" customFormat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45</v>
      </c>
      <c r="M28" s="9"/>
      <c r="N28" s="12">
        <f t="shared" si="0"/>
        <v>3</v>
      </c>
      <c r="O28" s="13">
        <f t="shared" si="4"/>
        <v>0</v>
      </c>
      <c r="P28" s="14"/>
      <c r="Q28" s="15">
        <f t="shared" si="1"/>
        <v>45</v>
      </c>
      <c r="R28" s="16">
        <f t="shared" si="2"/>
        <v>0</v>
      </c>
      <c r="S28" s="15">
        <f t="shared" si="3"/>
        <v>45</v>
      </c>
      <c r="T28" s="26"/>
      <c r="U28" s="26"/>
    </row>
    <row r="29" spans="1:21" s="27" customFormat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>M29/5</f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</row>
    <row r="30" spans="1:21" s="27" customFormat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390</v>
      </c>
      <c r="T31" s="94">
        <v>290</v>
      </c>
      <c r="U31" s="94">
        <f>S31-T31</f>
        <v>100</v>
      </c>
    </row>
    <row r="32" spans="1:21" s="98" customFormat="1" ht="15.95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66" si="11">J59-I59+1</f>
        <v>11</v>
      </c>
      <c r="L59" s="9">
        <v>22</v>
      </c>
      <c r="M59" s="9"/>
      <c r="N59" s="12">
        <f t="shared" ref="N59:N66" si="12">L59/K59</f>
        <v>2</v>
      </c>
      <c r="O59" s="13">
        <f t="shared" ref="O59:O66" si="13">M59/5</f>
        <v>0</v>
      </c>
      <c r="P59" s="14"/>
      <c r="Q59" s="15">
        <f t="shared" ref="Q59:Q66" si="14">IF(K59=0,0,L59)</f>
        <v>22</v>
      </c>
      <c r="R59" s="16">
        <f t="shared" ref="R59:R66" si="15">IF(K59=0,0,M59/1.5)</f>
        <v>0</v>
      </c>
      <c r="S59" s="15">
        <f t="shared" ref="S59:S66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8" customFormat="1">
      <c r="A61" s="7" t="s">
        <v>179</v>
      </c>
      <c r="B61" s="8" t="s">
        <v>162</v>
      </c>
      <c r="C61" s="9"/>
      <c r="D61" s="8" t="s">
        <v>155</v>
      </c>
      <c r="E61" s="14" t="s">
        <v>157</v>
      </c>
      <c r="F61" s="11">
        <v>4</v>
      </c>
      <c r="G61" s="11" t="s">
        <v>75</v>
      </c>
      <c r="H61" s="9"/>
      <c r="I61" s="9">
        <v>5</v>
      </c>
      <c r="J61" s="9">
        <v>14</v>
      </c>
      <c r="K61" s="9">
        <f t="shared" si="11"/>
        <v>10</v>
      </c>
      <c r="L61" s="9">
        <v>30</v>
      </c>
      <c r="M61" s="9"/>
      <c r="N61" s="12">
        <f t="shared" si="12"/>
        <v>3</v>
      </c>
      <c r="O61" s="13">
        <f t="shared" si="13"/>
        <v>0</v>
      </c>
      <c r="P61" s="14"/>
      <c r="Q61" s="15">
        <f t="shared" si="14"/>
        <v>30</v>
      </c>
      <c r="R61" s="16">
        <f t="shared" si="15"/>
        <v>0</v>
      </c>
      <c r="S61" s="15">
        <f t="shared" si="16"/>
        <v>30</v>
      </c>
      <c r="T61" s="55"/>
      <c r="U61" s="27"/>
    </row>
    <row r="62" spans="1:21" s="27" customFormat="1">
      <c r="A62" s="7" t="s">
        <v>180</v>
      </c>
      <c r="B62" s="8" t="s">
        <v>163</v>
      </c>
      <c r="C62" s="9"/>
      <c r="D62" s="8" t="s">
        <v>155</v>
      </c>
      <c r="E62" s="14" t="s">
        <v>157</v>
      </c>
      <c r="F62" s="11">
        <v>4</v>
      </c>
      <c r="G62" s="11" t="s">
        <v>74</v>
      </c>
      <c r="H62" s="9"/>
      <c r="I62" s="9">
        <v>5</v>
      </c>
      <c r="J62" s="9">
        <v>19</v>
      </c>
      <c r="K62" s="9">
        <f t="shared" si="11"/>
        <v>15</v>
      </c>
      <c r="L62" s="9">
        <v>30</v>
      </c>
      <c r="M62" s="9"/>
      <c r="N62" s="12">
        <f t="shared" si="12"/>
        <v>2</v>
      </c>
      <c r="O62" s="13">
        <f t="shared" si="13"/>
        <v>0</v>
      </c>
      <c r="P62" s="14"/>
      <c r="Q62" s="15">
        <f t="shared" si="14"/>
        <v>30</v>
      </c>
      <c r="R62" s="16">
        <f t="shared" si="15"/>
        <v>0</v>
      </c>
      <c r="S62" s="15">
        <f t="shared" si="16"/>
        <v>30</v>
      </c>
      <c r="T62" s="55"/>
    </row>
    <row r="63" spans="1:21" s="27" customFormat="1">
      <c r="A63" s="7" t="s">
        <v>180</v>
      </c>
      <c r="B63" s="8" t="s">
        <v>158</v>
      </c>
      <c r="C63" s="9"/>
      <c r="D63" s="8" t="s">
        <v>155</v>
      </c>
      <c r="E63" s="14" t="s">
        <v>157</v>
      </c>
      <c r="F63" s="11">
        <v>5</v>
      </c>
      <c r="G63" s="11" t="s">
        <v>159</v>
      </c>
      <c r="H63" s="9"/>
      <c r="I63" s="9">
        <v>5</v>
      </c>
      <c r="J63" s="9">
        <v>14</v>
      </c>
      <c r="K63" s="9">
        <f t="shared" si="11"/>
        <v>10</v>
      </c>
      <c r="L63" s="9">
        <v>30</v>
      </c>
      <c r="M63" s="9"/>
      <c r="N63" s="12">
        <f t="shared" si="12"/>
        <v>3</v>
      </c>
      <c r="O63" s="13">
        <f t="shared" si="13"/>
        <v>0</v>
      </c>
      <c r="P63" s="14"/>
      <c r="Q63" s="15">
        <f t="shared" si="14"/>
        <v>30</v>
      </c>
      <c r="R63" s="16">
        <f t="shared" si="15"/>
        <v>0</v>
      </c>
      <c r="S63" s="15">
        <f t="shared" si="16"/>
        <v>30</v>
      </c>
      <c r="T63" s="55"/>
    </row>
    <row r="64" spans="1:21" s="28" customFormat="1">
      <c r="A64" s="7" t="s">
        <v>136</v>
      </c>
      <c r="B64" s="8" t="s">
        <v>156</v>
      </c>
      <c r="C64" s="9"/>
      <c r="D64" s="8" t="s">
        <v>155</v>
      </c>
      <c r="E64" s="14" t="s">
        <v>157</v>
      </c>
      <c r="F64" s="11">
        <v>6</v>
      </c>
      <c r="G64" s="11" t="s">
        <v>102</v>
      </c>
      <c r="H64" s="9"/>
      <c r="I64" s="9">
        <v>5</v>
      </c>
      <c r="J64" s="9">
        <v>15</v>
      </c>
      <c r="K64" s="9">
        <f t="shared" si="11"/>
        <v>11</v>
      </c>
      <c r="L64" s="9">
        <v>22</v>
      </c>
      <c r="M64" s="9"/>
      <c r="N64" s="12">
        <f t="shared" si="12"/>
        <v>2</v>
      </c>
      <c r="O64" s="13">
        <f t="shared" si="13"/>
        <v>0</v>
      </c>
      <c r="P64" s="14"/>
      <c r="Q64" s="15">
        <f t="shared" si="14"/>
        <v>22</v>
      </c>
      <c r="R64" s="16">
        <f t="shared" si="15"/>
        <v>0</v>
      </c>
      <c r="S64" s="15">
        <f t="shared" si="16"/>
        <v>22</v>
      </c>
      <c r="T64" s="55"/>
      <c r="U64" s="27"/>
    </row>
    <row r="65" spans="1:29" s="27" customFormat="1">
      <c r="A65" s="7" t="s">
        <v>181</v>
      </c>
      <c r="B65" s="8" t="s">
        <v>154</v>
      </c>
      <c r="C65" s="9"/>
      <c r="D65" s="8" t="s">
        <v>155</v>
      </c>
      <c r="E65" s="14" t="s">
        <v>157</v>
      </c>
      <c r="F65" s="24">
        <v>7</v>
      </c>
      <c r="G65" s="11" t="s">
        <v>159</v>
      </c>
      <c r="H65" s="9"/>
      <c r="I65" s="9">
        <v>5</v>
      </c>
      <c r="J65" s="9">
        <v>14</v>
      </c>
      <c r="K65" s="9">
        <f t="shared" si="11"/>
        <v>10</v>
      </c>
      <c r="L65" s="9">
        <v>30</v>
      </c>
      <c r="M65" s="9"/>
      <c r="N65" s="12">
        <f t="shared" si="12"/>
        <v>3</v>
      </c>
      <c r="O65" s="13">
        <f t="shared" si="13"/>
        <v>0</v>
      </c>
      <c r="P65" s="14"/>
      <c r="Q65" s="15">
        <f t="shared" si="14"/>
        <v>30</v>
      </c>
      <c r="R65" s="16">
        <f t="shared" si="15"/>
        <v>0</v>
      </c>
      <c r="S65" s="15">
        <f t="shared" si="16"/>
        <v>30</v>
      </c>
      <c r="T65" s="55"/>
    </row>
    <row r="66" spans="1:29" s="28" customFormat="1">
      <c r="A66" s="7" t="s">
        <v>179</v>
      </c>
      <c r="B66" s="8" t="s">
        <v>151</v>
      </c>
      <c r="C66" s="9"/>
      <c r="D66" s="8" t="s">
        <v>155</v>
      </c>
      <c r="E66" s="14" t="s">
        <v>157</v>
      </c>
      <c r="F66" s="11">
        <v>7</v>
      </c>
      <c r="G66" s="11" t="s">
        <v>161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  <c r="U66" s="27"/>
    </row>
    <row r="67" spans="1:29" s="28" customFormat="1" ht="18.75">
      <c r="A67" s="7"/>
      <c r="B67" s="8"/>
      <c r="C67" s="9"/>
      <c r="D67" s="8"/>
      <c r="E67" s="14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5" t="s">
        <v>107</v>
      </c>
      <c r="S67" s="92">
        <f>SUM(S59:S66)</f>
        <v>195</v>
      </c>
      <c r="T67" s="94">
        <v>310</v>
      </c>
      <c r="U67" s="94">
        <f>S67-T67</f>
        <v>-115</v>
      </c>
    </row>
    <row r="68" spans="1:29" s="98" customFormat="1" ht="15.95" customHeight="1">
      <c r="A68" s="91"/>
      <c r="B68" s="38"/>
      <c r="C68" s="39"/>
      <c r="D68" s="38" t="s">
        <v>110</v>
      </c>
      <c r="E68" s="40"/>
      <c r="F68" s="39"/>
      <c r="G68" s="41"/>
      <c r="H68" s="39"/>
      <c r="I68" s="39"/>
      <c r="J68" s="39"/>
      <c r="K68" s="39"/>
      <c r="L68" s="39"/>
      <c r="M68" s="39"/>
      <c r="N68" s="42"/>
      <c r="O68" s="43"/>
      <c r="P68" s="40"/>
      <c r="Q68" s="44"/>
      <c r="R68" s="44"/>
      <c r="S68" s="95"/>
      <c r="T68" s="96"/>
      <c r="U68" s="97"/>
    </row>
    <row r="69" spans="1:29" s="27" customFormat="1" ht="25.5">
      <c r="A69" s="3" t="s">
        <v>15</v>
      </c>
      <c r="B69" s="3" t="s">
        <v>16</v>
      </c>
      <c r="C69" s="4" t="s">
        <v>0</v>
      </c>
      <c r="D69" s="3" t="s">
        <v>17</v>
      </c>
      <c r="E69" s="3" t="s">
        <v>18</v>
      </c>
      <c r="F69" s="3" t="s">
        <v>19</v>
      </c>
      <c r="G69" s="3" t="s">
        <v>20</v>
      </c>
      <c r="H69" s="4" t="s">
        <v>1</v>
      </c>
      <c r="I69" s="3" t="s">
        <v>21</v>
      </c>
      <c r="J69" s="3" t="s">
        <v>22</v>
      </c>
      <c r="K69" s="4" t="s">
        <v>2</v>
      </c>
      <c r="L69" s="3" t="s">
        <v>33</v>
      </c>
      <c r="M69" s="3" t="s">
        <v>34</v>
      </c>
      <c r="N69" s="5" t="s">
        <v>3</v>
      </c>
      <c r="O69" s="5" t="s">
        <v>4</v>
      </c>
      <c r="P69" s="4" t="s">
        <v>32</v>
      </c>
      <c r="Q69" s="3" t="s">
        <v>5</v>
      </c>
      <c r="R69" s="3" t="s">
        <v>6</v>
      </c>
      <c r="S69" s="6" t="s">
        <v>7</v>
      </c>
      <c r="T69" s="84" t="s">
        <v>105</v>
      </c>
      <c r="U69" s="84" t="s">
        <v>106</v>
      </c>
    </row>
    <row r="70" spans="1:29" s="48" customFormat="1">
      <c r="A70" s="150" t="s">
        <v>179</v>
      </c>
      <c r="B70" s="46" t="s">
        <v>221</v>
      </c>
      <c r="C70" s="47"/>
      <c r="D70" s="8" t="s">
        <v>164</v>
      </c>
      <c r="E70" s="45" t="s">
        <v>169</v>
      </c>
      <c r="F70" s="104">
        <v>2</v>
      </c>
      <c r="G70" s="49" t="s">
        <v>74</v>
      </c>
      <c r="H70" s="47"/>
      <c r="I70" s="47">
        <v>6</v>
      </c>
      <c r="J70" s="47">
        <v>20</v>
      </c>
      <c r="K70" s="47">
        <v>15</v>
      </c>
      <c r="L70" s="47">
        <v>30</v>
      </c>
      <c r="M70" s="47"/>
      <c r="N70" s="50">
        <v>2</v>
      </c>
      <c r="O70" s="51"/>
      <c r="Q70" s="52">
        <f>IF(K70=0,0,L70)</f>
        <v>30</v>
      </c>
      <c r="R70" s="100">
        <f>IF(K70=0,0,M70/1.5)</f>
        <v>0</v>
      </c>
      <c r="S70" s="52">
        <f>P70+Q70+R70</f>
        <v>30</v>
      </c>
    </row>
    <row r="71" spans="1:29" s="48" customFormat="1">
      <c r="A71" s="45"/>
      <c r="B71" s="46" t="s">
        <v>213</v>
      </c>
      <c r="C71" s="47"/>
      <c r="D71" s="8" t="s">
        <v>164</v>
      </c>
      <c r="E71" s="45" t="s">
        <v>169</v>
      </c>
      <c r="F71" s="104">
        <v>4</v>
      </c>
      <c r="G71" s="49" t="s">
        <v>152</v>
      </c>
      <c r="H71" s="47"/>
      <c r="I71" s="47">
        <v>6</v>
      </c>
      <c r="J71" s="47">
        <v>20</v>
      </c>
      <c r="K71" s="47">
        <f t="shared" ref="K71" si="17">J71-I71+1</f>
        <v>15</v>
      </c>
      <c r="L71" s="47">
        <v>30</v>
      </c>
      <c r="M71" s="47"/>
      <c r="N71" s="50">
        <f t="shared" ref="N71" si="18">L71/K71</f>
        <v>2</v>
      </c>
      <c r="O71" s="51">
        <f>M71/5</f>
        <v>0</v>
      </c>
      <c r="Q71" s="52">
        <f t="shared" ref="Q71" si="19">IF(K71=0,0,L71)</f>
        <v>30</v>
      </c>
      <c r="R71" s="100">
        <f t="shared" ref="R71" si="20">IF(K71=0,0,M71/1.5)</f>
        <v>0</v>
      </c>
      <c r="S71" s="52">
        <f t="shared" ref="S71" si="21">P71+Q71+R71</f>
        <v>30</v>
      </c>
    </row>
    <row r="72" spans="1:29" s="27" customFormat="1">
      <c r="A72" s="7" t="s">
        <v>181</v>
      </c>
      <c r="B72" s="8" t="s">
        <v>154</v>
      </c>
      <c r="C72" s="9"/>
      <c r="D72" s="8" t="s">
        <v>164</v>
      </c>
      <c r="E72" s="14" t="s">
        <v>55</v>
      </c>
      <c r="F72" s="24">
        <v>5</v>
      </c>
      <c r="G72" s="11" t="s">
        <v>159</v>
      </c>
      <c r="H72" s="9"/>
      <c r="I72" s="9">
        <v>5</v>
      </c>
      <c r="J72" s="9">
        <v>14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55"/>
    </row>
    <row r="73" spans="1:29" s="28" customFormat="1">
      <c r="A73" s="7" t="s">
        <v>180</v>
      </c>
      <c r="B73" s="8" t="s">
        <v>151</v>
      </c>
      <c r="C73" s="9"/>
      <c r="D73" s="8" t="s">
        <v>164</v>
      </c>
      <c r="E73" s="14" t="s">
        <v>55</v>
      </c>
      <c r="F73" s="11">
        <v>5</v>
      </c>
      <c r="G73" s="11" t="s">
        <v>161</v>
      </c>
      <c r="H73" s="9"/>
      <c r="I73" s="9">
        <v>5</v>
      </c>
      <c r="J73" s="9">
        <v>14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M73/5</f>
        <v>0</v>
      </c>
      <c r="P73" s="14"/>
      <c r="Q73" s="15">
        <f>IF(K73=0,0,L73)</f>
        <v>30</v>
      </c>
      <c r="R73" s="16">
        <f>IF(K73=0,0,M73/1.5)</f>
        <v>0</v>
      </c>
      <c r="S73" s="15">
        <f>P73+Q73+R73</f>
        <v>30</v>
      </c>
      <c r="T73" s="55"/>
      <c r="U73" s="27"/>
    </row>
    <row r="74" spans="1:29" s="34" customFormat="1">
      <c r="A74" s="7" t="s">
        <v>236</v>
      </c>
      <c r="B74" s="7" t="s">
        <v>238</v>
      </c>
      <c r="C74" s="7"/>
      <c r="D74" s="7" t="s">
        <v>235</v>
      </c>
      <c r="E74" s="7" t="s">
        <v>248</v>
      </c>
      <c r="F74" s="9">
        <v>4</v>
      </c>
      <c r="G74" s="9" t="s">
        <v>74</v>
      </c>
      <c r="H74" s="7"/>
      <c r="I74" s="9">
        <v>7</v>
      </c>
      <c r="J74" s="9">
        <v>21</v>
      </c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25"/>
      <c r="W74" s="25"/>
      <c r="X74" s="25"/>
      <c r="Y74" s="25"/>
      <c r="Z74" s="25"/>
      <c r="AA74" s="25"/>
      <c r="AB74" s="25"/>
      <c r="AC74" s="25"/>
    </row>
    <row r="75" spans="1:29" s="34" customFormat="1">
      <c r="A75" s="7" t="s">
        <v>236</v>
      </c>
      <c r="B75" s="7" t="s">
        <v>238</v>
      </c>
      <c r="C75" s="7"/>
      <c r="D75" s="7" t="s">
        <v>235</v>
      </c>
      <c r="E75" s="7" t="s">
        <v>248</v>
      </c>
      <c r="F75" s="9">
        <v>7</v>
      </c>
      <c r="G75" s="9" t="s">
        <v>72</v>
      </c>
      <c r="H75" s="7"/>
      <c r="I75" s="9">
        <v>7</v>
      </c>
      <c r="J75" s="9">
        <v>21</v>
      </c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25"/>
      <c r="W75" s="25"/>
      <c r="X75" s="25"/>
      <c r="Y75" s="25"/>
      <c r="Z75" s="25"/>
      <c r="AA75" s="25"/>
      <c r="AB75" s="25"/>
      <c r="AC75" s="25"/>
    </row>
    <row r="76" spans="1:29" s="28" customFormat="1" ht="18.75">
      <c r="A76" s="7"/>
      <c r="B76" s="46"/>
      <c r="C76" s="9"/>
      <c r="D76" s="8"/>
      <c r="E76" s="45"/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5" t="s">
        <v>107</v>
      </c>
      <c r="S76" s="92">
        <f>SUM(S70:S73)</f>
        <v>120</v>
      </c>
      <c r="T76" s="94">
        <v>310</v>
      </c>
      <c r="U76" s="94">
        <f>S76-T76</f>
        <v>-190</v>
      </c>
    </row>
    <row r="77" spans="1:29" s="98" customFormat="1" ht="15.95" customHeight="1">
      <c r="A77" s="91"/>
      <c r="B77" s="38"/>
      <c r="C77" s="39"/>
      <c r="D77" s="38" t="s">
        <v>110</v>
      </c>
      <c r="E77" s="40"/>
      <c r="F77" s="39"/>
      <c r="G77" s="41"/>
      <c r="H77" s="39"/>
      <c r="I77" s="39"/>
      <c r="J77" s="39"/>
      <c r="K77" s="39"/>
      <c r="L77" s="39"/>
      <c r="M77" s="39"/>
      <c r="N77" s="42"/>
      <c r="O77" s="43"/>
      <c r="P77" s="40"/>
      <c r="Q77" s="44"/>
      <c r="R77" s="44"/>
      <c r="S77" s="95"/>
      <c r="T77" s="96"/>
      <c r="U77" s="97"/>
    </row>
    <row r="78" spans="1:29" s="27" customFormat="1" ht="25.5">
      <c r="A78" s="3" t="s">
        <v>15</v>
      </c>
      <c r="B78" s="3" t="s">
        <v>16</v>
      </c>
      <c r="C78" s="4" t="s">
        <v>0</v>
      </c>
      <c r="D78" s="3" t="s">
        <v>17</v>
      </c>
      <c r="E78" s="3" t="s">
        <v>18</v>
      </c>
      <c r="F78" s="3" t="s">
        <v>19</v>
      </c>
      <c r="G78" s="3" t="s">
        <v>20</v>
      </c>
      <c r="H78" s="4" t="s">
        <v>1</v>
      </c>
      <c r="I78" s="3" t="s">
        <v>21</v>
      </c>
      <c r="J78" s="3" t="s">
        <v>22</v>
      </c>
      <c r="K78" s="4" t="s">
        <v>2</v>
      </c>
      <c r="L78" s="3" t="s">
        <v>33</v>
      </c>
      <c r="M78" s="3" t="s">
        <v>34</v>
      </c>
      <c r="N78" s="5" t="s">
        <v>3</v>
      </c>
      <c r="O78" s="5" t="s">
        <v>4</v>
      </c>
      <c r="P78" s="4" t="s">
        <v>32</v>
      </c>
      <c r="Q78" s="3" t="s">
        <v>5</v>
      </c>
      <c r="R78" s="3" t="s">
        <v>6</v>
      </c>
      <c r="S78" s="6" t="s">
        <v>7</v>
      </c>
      <c r="T78" s="84" t="s">
        <v>105</v>
      </c>
      <c r="U78" s="84" t="s">
        <v>106</v>
      </c>
    </row>
    <row r="79" spans="1:29" s="27" customFormat="1">
      <c r="A79" s="7" t="s">
        <v>135</v>
      </c>
      <c r="B79" s="8" t="s">
        <v>57</v>
      </c>
      <c r="C79" s="9"/>
      <c r="D79" s="8" t="s">
        <v>28</v>
      </c>
      <c r="E79" s="14" t="s">
        <v>93</v>
      </c>
      <c r="F79" s="11">
        <v>2</v>
      </c>
      <c r="G79" s="11" t="s">
        <v>75</v>
      </c>
      <c r="H79" s="9"/>
      <c r="I79" s="9">
        <v>1</v>
      </c>
      <c r="J79" s="9">
        <v>15</v>
      </c>
      <c r="K79" s="9">
        <f t="shared" ref="K79:K86" si="22">J79-I79+1</f>
        <v>15</v>
      </c>
      <c r="L79" s="9">
        <v>45</v>
      </c>
      <c r="M79" s="9"/>
      <c r="N79" s="12">
        <f t="shared" ref="N79:N85" si="23">L79/K79</f>
        <v>3</v>
      </c>
      <c r="O79" s="13"/>
      <c r="P79" s="14"/>
      <c r="Q79" s="15">
        <f t="shared" ref="Q79:Q86" si="24">IF(K79=0,0,L79)</f>
        <v>45</v>
      </c>
      <c r="R79" s="16">
        <f t="shared" ref="R79:R85" si="25">IF(K79=0,0,M79/1.5)</f>
        <v>0</v>
      </c>
      <c r="S79" s="15">
        <f t="shared" ref="S79:S86" si="26">P79+Q79+R79</f>
        <v>45</v>
      </c>
    </row>
    <row r="80" spans="1:29" s="27" customFormat="1">
      <c r="A80" s="7" t="s">
        <v>138</v>
      </c>
      <c r="B80" s="8" t="s">
        <v>58</v>
      </c>
      <c r="C80" s="9"/>
      <c r="D80" s="8" t="s">
        <v>28</v>
      </c>
      <c r="E80" s="14" t="s">
        <v>93</v>
      </c>
      <c r="F80" s="24">
        <v>3</v>
      </c>
      <c r="G80" s="11" t="s">
        <v>75</v>
      </c>
      <c r="H80" s="9"/>
      <c r="I80" s="9">
        <v>1</v>
      </c>
      <c r="J80" s="9">
        <v>15</v>
      </c>
      <c r="K80" s="9">
        <f t="shared" si="22"/>
        <v>15</v>
      </c>
      <c r="L80" s="9">
        <v>45</v>
      </c>
      <c r="M80" s="9"/>
      <c r="N80" s="12">
        <f t="shared" si="23"/>
        <v>3</v>
      </c>
      <c r="O80" s="13"/>
      <c r="P80" s="14"/>
      <c r="Q80" s="15">
        <f t="shared" si="24"/>
        <v>45</v>
      </c>
      <c r="R80" s="16">
        <f t="shared" si="25"/>
        <v>0</v>
      </c>
      <c r="S80" s="15">
        <f t="shared" si="26"/>
        <v>45</v>
      </c>
    </row>
    <row r="81" spans="1:21" s="27" customFormat="1">
      <c r="A81" s="7"/>
      <c r="B81" s="8" t="s">
        <v>63</v>
      </c>
      <c r="C81" s="9"/>
      <c r="D81" s="8" t="s">
        <v>28</v>
      </c>
      <c r="E81" s="14" t="s">
        <v>115</v>
      </c>
      <c r="F81" s="24">
        <v>4</v>
      </c>
      <c r="G81" s="11" t="s">
        <v>73</v>
      </c>
      <c r="H81" s="9"/>
      <c r="I81" s="9">
        <v>1</v>
      </c>
      <c r="J81" s="9">
        <v>15</v>
      </c>
      <c r="K81" s="9">
        <f t="shared" si="22"/>
        <v>15</v>
      </c>
      <c r="L81" s="9">
        <v>30</v>
      </c>
      <c r="M81" s="9"/>
      <c r="N81" s="12">
        <f t="shared" si="23"/>
        <v>2</v>
      </c>
      <c r="O81" s="13">
        <f t="shared" ref="O81:O86" si="27">M81/6</f>
        <v>0</v>
      </c>
      <c r="P81" s="14"/>
      <c r="Q81" s="15">
        <f t="shared" si="24"/>
        <v>30</v>
      </c>
      <c r="R81" s="16">
        <f t="shared" si="25"/>
        <v>0</v>
      </c>
      <c r="S81" s="15">
        <f t="shared" si="26"/>
        <v>30</v>
      </c>
    </row>
    <row r="82" spans="1:21" s="27" customFormat="1">
      <c r="A82" s="7"/>
      <c r="B82" s="8" t="s">
        <v>64</v>
      </c>
      <c r="C82" s="9"/>
      <c r="D82" s="8" t="s">
        <v>28</v>
      </c>
      <c r="E82" s="14" t="s">
        <v>115</v>
      </c>
      <c r="F82" s="24">
        <v>4</v>
      </c>
      <c r="G82" s="11" t="s">
        <v>72</v>
      </c>
      <c r="H82" s="9"/>
      <c r="I82" s="9">
        <v>1</v>
      </c>
      <c r="J82" s="9">
        <v>15</v>
      </c>
      <c r="K82" s="9">
        <f t="shared" si="22"/>
        <v>15</v>
      </c>
      <c r="L82" s="9">
        <v>30</v>
      </c>
      <c r="M82" s="9"/>
      <c r="N82" s="12">
        <f t="shared" si="23"/>
        <v>2</v>
      </c>
      <c r="O82" s="13">
        <f t="shared" si="27"/>
        <v>0</v>
      </c>
      <c r="P82" s="14"/>
      <c r="Q82" s="15">
        <f t="shared" si="24"/>
        <v>30</v>
      </c>
      <c r="R82" s="16">
        <f t="shared" si="25"/>
        <v>0</v>
      </c>
      <c r="S82" s="15">
        <f t="shared" si="26"/>
        <v>30</v>
      </c>
    </row>
    <row r="83" spans="1:21" s="27" customFormat="1">
      <c r="A83" s="7"/>
      <c r="B83" s="8" t="s">
        <v>65</v>
      </c>
      <c r="C83" s="9"/>
      <c r="D83" s="8" t="s">
        <v>28</v>
      </c>
      <c r="E83" s="14" t="s">
        <v>115</v>
      </c>
      <c r="F83" s="24">
        <v>4</v>
      </c>
      <c r="G83" s="11" t="s">
        <v>74</v>
      </c>
      <c r="H83" s="9"/>
      <c r="I83" s="9">
        <v>1</v>
      </c>
      <c r="J83" s="9">
        <v>15</v>
      </c>
      <c r="K83" s="9">
        <f t="shared" si="22"/>
        <v>15</v>
      </c>
      <c r="L83" s="9">
        <v>30</v>
      </c>
      <c r="M83" s="9"/>
      <c r="N83" s="12">
        <f t="shared" si="23"/>
        <v>2</v>
      </c>
      <c r="O83" s="13">
        <f t="shared" si="27"/>
        <v>0</v>
      </c>
      <c r="P83" s="14"/>
      <c r="Q83" s="15">
        <f t="shared" si="24"/>
        <v>30</v>
      </c>
      <c r="R83" s="16">
        <f t="shared" si="25"/>
        <v>0</v>
      </c>
      <c r="S83" s="15">
        <f t="shared" si="26"/>
        <v>30</v>
      </c>
    </row>
    <row r="84" spans="1:21" s="27" customFormat="1">
      <c r="A84" s="7"/>
      <c r="B84" s="8" t="s">
        <v>66</v>
      </c>
      <c r="C84" s="9"/>
      <c r="D84" s="8" t="s">
        <v>28</v>
      </c>
      <c r="E84" s="14" t="s">
        <v>115</v>
      </c>
      <c r="F84" s="24">
        <v>5</v>
      </c>
      <c r="G84" s="11" t="s">
        <v>73</v>
      </c>
      <c r="H84" s="9"/>
      <c r="I84" s="9">
        <v>1</v>
      </c>
      <c r="J84" s="9">
        <v>15</v>
      </c>
      <c r="K84" s="9">
        <f t="shared" si="22"/>
        <v>15</v>
      </c>
      <c r="L84" s="9">
        <v>30</v>
      </c>
      <c r="M84" s="9"/>
      <c r="N84" s="12">
        <f t="shared" si="23"/>
        <v>2</v>
      </c>
      <c r="O84" s="13">
        <f t="shared" si="27"/>
        <v>0</v>
      </c>
      <c r="P84" s="14"/>
      <c r="Q84" s="15">
        <f t="shared" si="24"/>
        <v>30</v>
      </c>
      <c r="R84" s="16">
        <f t="shared" si="25"/>
        <v>0</v>
      </c>
      <c r="S84" s="15">
        <f t="shared" si="26"/>
        <v>30</v>
      </c>
      <c r="U84" s="56"/>
    </row>
    <row r="85" spans="1:21" s="27" customFormat="1">
      <c r="A85" s="7"/>
      <c r="B85" s="8" t="s">
        <v>67</v>
      </c>
      <c r="C85" s="9"/>
      <c r="D85" s="8" t="s">
        <v>28</v>
      </c>
      <c r="E85" s="14" t="s">
        <v>115</v>
      </c>
      <c r="F85" s="24">
        <v>5</v>
      </c>
      <c r="G85" s="11" t="s">
        <v>72</v>
      </c>
      <c r="H85" s="9"/>
      <c r="I85" s="9">
        <v>1</v>
      </c>
      <c r="J85" s="9">
        <v>15</v>
      </c>
      <c r="K85" s="9">
        <f t="shared" si="22"/>
        <v>15</v>
      </c>
      <c r="L85" s="9">
        <v>30</v>
      </c>
      <c r="M85" s="9"/>
      <c r="N85" s="12">
        <f t="shared" si="23"/>
        <v>2</v>
      </c>
      <c r="O85" s="13">
        <f t="shared" si="27"/>
        <v>0</v>
      </c>
      <c r="P85" s="14"/>
      <c r="Q85" s="15">
        <f t="shared" si="24"/>
        <v>30</v>
      </c>
      <c r="R85" s="16">
        <f t="shared" si="25"/>
        <v>0</v>
      </c>
      <c r="S85" s="15">
        <f t="shared" si="26"/>
        <v>30</v>
      </c>
      <c r="U85" s="56"/>
    </row>
    <row r="86" spans="1:21" s="27" customFormat="1">
      <c r="A86" s="7" t="s">
        <v>138</v>
      </c>
      <c r="B86" s="8" t="s">
        <v>56</v>
      </c>
      <c r="C86" s="9"/>
      <c r="D86" s="8" t="s">
        <v>28</v>
      </c>
      <c r="E86" s="14" t="s">
        <v>93</v>
      </c>
      <c r="F86" s="11">
        <v>6</v>
      </c>
      <c r="G86" s="11" t="s">
        <v>75</v>
      </c>
      <c r="H86" s="9"/>
      <c r="I86" s="9">
        <v>1</v>
      </c>
      <c r="J86" s="9">
        <v>15</v>
      </c>
      <c r="K86" s="9">
        <f t="shared" si="22"/>
        <v>15</v>
      </c>
      <c r="L86" s="9">
        <v>45</v>
      </c>
      <c r="M86" s="9"/>
      <c r="N86" s="12">
        <f>L86/K86</f>
        <v>3</v>
      </c>
      <c r="O86" s="13">
        <f t="shared" si="27"/>
        <v>0</v>
      </c>
      <c r="P86" s="14"/>
      <c r="Q86" s="15">
        <f t="shared" si="24"/>
        <v>45</v>
      </c>
      <c r="R86" s="16">
        <f>IF(K86=0,0,M86/1.5)</f>
        <v>0</v>
      </c>
      <c r="S86" s="15">
        <f t="shared" si="26"/>
        <v>45</v>
      </c>
    </row>
    <row r="87" spans="1:21" s="27" customFormat="1" ht="18.75">
      <c r="A87" s="7"/>
      <c r="B87" s="8"/>
      <c r="C87" s="9"/>
      <c r="D87" s="8"/>
      <c r="E87" s="14"/>
      <c r="F87" s="24"/>
      <c r="G87" s="11"/>
      <c r="H87" s="9"/>
      <c r="I87" s="9"/>
      <c r="J87" s="9"/>
      <c r="K87" s="9"/>
      <c r="L87" s="9"/>
      <c r="M87" s="9"/>
      <c r="N87" s="12"/>
      <c r="O87" s="13"/>
      <c r="P87" s="14"/>
      <c r="Q87" s="15"/>
      <c r="R87" s="15" t="s">
        <v>107</v>
      </c>
      <c r="S87" s="92">
        <f>SUM(S79:S86)</f>
        <v>285</v>
      </c>
      <c r="T87" s="94">
        <v>310</v>
      </c>
      <c r="U87" s="94">
        <f>S87-T87</f>
        <v>-25</v>
      </c>
    </row>
    <row r="88" spans="1:21" s="98" customFormat="1" ht="15.95" customHeight="1">
      <c r="A88" s="91"/>
      <c r="B88" s="38"/>
      <c r="C88" s="39"/>
      <c r="D88" s="38" t="s">
        <v>110</v>
      </c>
      <c r="E88" s="40"/>
      <c r="F88" s="39"/>
      <c r="G88" s="41"/>
      <c r="H88" s="39"/>
      <c r="I88" s="39"/>
      <c r="J88" s="39"/>
      <c r="K88" s="39"/>
      <c r="L88" s="39"/>
      <c r="M88" s="39"/>
      <c r="N88" s="42"/>
      <c r="O88" s="43"/>
      <c r="P88" s="40"/>
      <c r="Q88" s="44"/>
      <c r="R88" s="44"/>
      <c r="S88" s="95"/>
      <c r="T88" s="96"/>
      <c r="U88" s="97"/>
    </row>
    <row r="89" spans="1:21" s="27" customFormat="1" ht="25.5">
      <c r="A89" s="3" t="s">
        <v>15</v>
      </c>
      <c r="B89" s="3" t="s">
        <v>16</v>
      </c>
      <c r="C89" s="4" t="s">
        <v>0</v>
      </c>
      <c r="D89" s="3" t="s">
        <v>17</v>
      </c>
      <c r="E89" s="3" t="s">
        <v>18</v>
      </c>
      <c r="F89" s="3" t="s">
        <v>19</v>
      </c>
      <c r="G89" s="3" t="s">
        <v>20</v>
      </c>
      <c r="H89" s="4" t="s">
        <v>1</v>
      </c>
      <c r="I89" s="3" t="s">
        <v>21</v>
      </c>
      <c r="J89" s="3" t="s">
        <v>22</v>
      </c>
      <c r="K89" s="4" t="s">
        <v>2</v>
      </c>
      <c r="L89" s="3" t="s">
        <v>33</v>
      </c>
      <c r="M89" s="3" t="s">
        <v>34</v>
      </c>
      <c r="N89" s="5" t="s">
        <v>3</v>
      </c>
      <c r="O89" s="5" t="s">
        <v>4</v>
      </c>
      <c r="P89" s="4" t="s">
        <v>32</v>
      </c>
      <c r="Q89" s="3" t="s">
        <v>5</v>
      </c>
      <c r="R89" s="3" t="s">
        <v>6</v>
      </c>
      <c r="S89" s="6" t="s">
        <v>7</v>
      </c>
      <c r="T89" s="84" t="s">
        <v>105</v>
      </c>
      <c r="U89" s="84" t="s">
        <v>106</v>
      </c>
    </row>
    <row r="90" spans="1:21" s="27" customFormat="1">
      <c r="A90" s="113" t="s">
        <v>138</v>
      </c>
      <c r="B90" s="8" t="s">
        <v>156</v>
      </c>
      <c r="C90" s="9"/>
      <c r="D90" s="8" t="s">
        <v>49</v>
      </c>
      <c r="E90" s="14" t="s">
        <v>115</v>
      </c>
      <c r="F90" s="24">
        <v>2</v>
      </c>
      <c r="G90" s="11" t="s">
        <v>72</v>
      </c>
      <c r="H90" s="9"/>
      <c r="I90" s="9">
        <v>5</v>
      </c>
      <c r="J90" s="9">
        <v>19</v>
      </c>
      <c r="K90" s="9">
        <f t="shared" ref="K90" si="28">J90-I90+1</f>
        <v>15</v>
      </c>
      <c r="L90" s="9">
        <v>30</v>
      </c>
      <c r="M90" s="9"/>
      <c r="N90" s="12"/>
      <c r="O90" s="13">
        <f t="shared" ref="O90" si="29">M90/6</f>
        <v>0</v>
      </c>
      <c r="P90" s="14"/>
      <c r="Q90" s="15">
        <f t="shared" ref="Q90" si="30">IF(K90=0,0,L90)</f>
        <v>30</v>
      </c>
      <c r="R90" s="16">
        <f t="shared" ref="R90" si="31">IF(K90=0,0,M90/1.5)</f>
        <v>0</v>
      </c>
      <c r="S90" s="15">
        <f t="shared" ref="S90" si="32">P90+Q90+R90</f>
        <v>30</v>
      </c>
      <c r="U90" s="85"/>
    </row>
    <row r="91" spans="1:21" s="27" customFormat="1">
      <c r="A91" s="7" t="s">
        <v>180</v>
      </c>
      <c r="B91" s="8" t="s">
        <v>100</v>
      </c>
      <c r="C91" s="9"/>
      <c r="D91" s="8" t="s">
        <v>49</v>
      </c>
      <c r="E91" s="14" t="s">
        <v>55</v>
      </c>
      <c r="F91" s="24">
        <v>2</v>
      </c>
      <c r="G91" s="11" t="s">
        <v>74</v>
      </c>
      <c r="H91" s="9"/>
      <c r="I91" s="9">
        <v>2</v>
      </c>
      <c r="J91" s="9">
        <v>16</v>
      </c>
      <c r="K91" s="9">
        <f t="shared" ref="K91:K99" si="33">J91-I91+1</f>
        <v>15</v>
      </c>
      <c r="L91" s="9">
        <v>30</v>
      </c>
      <c r="M91" s="9"/>
      <c r="N91" s="12"/>
      <c r="O91" s="13">
        <f t="shared" ref="O91:O99" si="34">M91/6</f>
        <v>0</v>
      </c>
      <c r="P91" s="14"/>
      <c r="Q91" s="15">
        <f t="shared" ref="Q91:Q99" si="35">IF(K91=0,0,L91)</f>
        <v>30</v>
      </c>
      <c r="R91" s="16">
        <f t="shared" ref="R91:R99" si="36">IF(K91=0,0,M91/1.5)</f>
        <v>0</v>
      </c>
      <c r="S91" s="15">
        <f t="shared" ref="S91:S99" si="37">P91+Q91+R91</f>
        <v>30</v>
      </c>
    </row>
    <row r="92" spans="1:21" s="27" customFormat="1">
      <c r="A92" s="7"/>
      <c r="B92" s="8" t="s">
        <v>65</v>
      </c>
      <c r="C92" s="9"/>
      <c r="D92" s="8" t="s">
        <v>49</v>
      </c>
      <c r="E92" s="14" t="s">
        <v>97</v>
      </c>
      <c r="F92" s="24">
        <v>4</v>
      </c>
      <c r="G92" s="11" t="s">
        <v>73</v>
      </c>
      <c r="H92" s="9"/>
      <c r="I92" s="9">
        <v>1</v>
      </c>
      <c r="J92" s="9">
        <v>15</v>
      </c>
      <c r="K92" s="9">
        <f t="shared" si="33"/>
        <v>15</v>
      </c>
      <c r="L92" s="9">
        <v>30</v>
      </c>
      <c r="M92" s="9"/>
      <c r="N92" s="12">
        <f>L92/K92</f>
        <v>2</v>
      </c>
      <c r="O92" s="13">
        <f t="shared" si="34"/>
        <v>0</v>
      </c>
      <c r="P92" s="14"/>
      <c r="Q92" s="15">
        <f t="shared" si="35"/>
        <v>30</v>
      </c>
      <c r="R92" s="16">
        <f t="shared" si="36"/>
        <v>0</v>
      </c>
      <c r="S92" s="15">
        <f t="shared" si="37"/>
        <v>30</v>
      </c>
    </row>
    <row r="93" spans="1:21" s="28" customFormat="1">
      <c r="A93" s="7"/>
      <c r="B93" s="8" t="s">
        <v>63</v>
      </c>
      <c r="C93" s="9"/>
      <c r="D93" s="8" t="s">
        <v>49</v>
      </c>
      <c r="E93" s="14" t="s">
        <v>97</v>
      </c>
      <c r="F93" s="24">
        <v>4</v>
      </c>
      <c r="G93" s="11" t="s">
        <v>72</v>
      </c>
      <c r="H93" s="9"/>
      <c r="I93" s="9">
        <v>1</v>
      </c>
      <c r="J93" s="9">
        <v>15</v>
      </c>
      <c r="K93" s="9">
        <f t="shared" si="33"/>
        <v>15</v>
      </c>
      <c r="L93" s="9">
        <v>30</v>
      </c>
      <c r="M93" s="9"/>
      <c r="N93" s="12">
        <f>L93/K93</f>
        <v>2</v>
      </c>
      <c r="O93" s="13">
        <f t="shared" si="34"/>
        <v>0</v>
      </c>
      <c r="P93" s="14"/>
      <c r="Q93" s="15">
        <f t="shared" si="35"/>
        <v>30</v>
      </c>
      <c r="R93" s="16">
        <f t="shared" si="36"/>
        <v>0</v>
      </c>
      <c r="S93" s="15">
        <f t="shared" si="37"/>
        <v>30</v>
      </c>
      <c r="T93" s="27"/>
      <c r="U93" s="56"/>
    </row>
    <row r="94" spans="1:21" s="27" customFormat="1">
      <c r="A94" s="7"/>
      <c r="B94" s="8" t="s">
        <v>64</v>
      </c>
      <c r="C94" s="9"/>
      <c r="D94" s="8" t="s">
        <v>49</v>
      </c>
      <c r="E94" s="14" t="s">
        <v>97</v>
      </c>
      <c r="F94" s="24">
        <v>4</v>
      </c>
      <c r="G94" s="11" t="s">
        <v>74</v>
      </c>
      <c r="H94" s="9"/>
      <c r="I94" s="9">
        <v>1</v>
      </c>
      <c r="J94" s="9">
        <v>15</v>
      </c>
      <c r="K94" s="9">
        <f t="shared" si="33"/>
        <v>15</v>
      </c>
      <c r="L94" s="9">
        <v>30</v>
      </c>
      <c r="M94" s="9"/>
      <c r="N94" s="12">
        <f>L94/K94</f>
        <v>2</v>
      </c>
      <c r="O94" s="13">
        <f t="shared" si="34"/>
        <v>0</v>
      </c>
      <c r="P94" s="14"/>
      <c r="Q94" s="15">
        <f t="shared" si="35"/>
        <v>30</v>
      </c>
      <c r="R94" s="16">
        <f t="shared" si="36"/>
        <v>0</v>
      </c>
      <c r="S94" s="15">
        <f t="shared" si="37"/>
        <v>30</v>
      </c>
    </row>
    <row r="95" spans="1:21" s="27" customFormat="1">
      <c r="A95" s="148" t="s">
        <v>189</v>
      </c>
      <c r="B95" s="8" t="s">
        <v>187</v>
      </c>
      <c r="C95" s="9"/>
      <c r="D95" s="8" t="s">
        <v>49</v>
      </c>
      <c r="E95" s="14" t="s">
        <v>115</v>
      </c>
      <c r="F95" s="24">
        <v>4</v>
      </c>
      <c r="G95" s="11" t="s">
        <v>226</v>
      </c>
      <c r="H95" s="9"/>
      <c r="I95" s="9">
        <v>5</v>
      </c>
      <c r="J95" s="9">
        <v>14</v>
      </c>
      <c r="K95" s="9">
        <f t="shared" ref="K95" si="38">J95-I95+1</f>
        <v>10</v>
      </c>
      <c r="L95" s="9">
        <v>30</v>
      </c>
      <c r="M95" s="9"/>
      <c r="N95" s="12">
        <v>3</v>
      </c>
      <c r="O95" s="13">
        <f t="shared" ref="O95" si="39">M95/6</f>
        <v>0</v>
      </c>
      <c r="P95" s="14"/>
      <c r="Q95" s="15">
        <f t="shared" ref="Q95" si="40">IF(K95=0,0,L95)</f>
        <v>30</v>
      </c>
      <c r="R95" s="16">
        <f t="shared" ref="R95" si="41">IF(K95=0,0,M95/1.5)</f>
        <v>0</v>
      </c>
      <c r="S95" s="15">
        <f t="shared" ref="S95" si="42">P95+Q95+R95</f>
        <v>30</v>
      </c>
      <c r="U95" s="85"/>
    </row>
    <row r="96" spans="1:21" s="27" customFormat="1">
      <c r="A96" s="7"/>
      <c r="B96" s="8" t="s">
        <v>67</v>
      </c>
      <c r="C96" s="9"/>
      <c r="D96" s="8" t="s">
        <v>49</v>
      </c>
      <c r="E96" s="14" t="s">
        <v>97</v>
      </c>
      <c r="F96" s="24">
        <v>5</v>
      </c>
      <c r="G96" s="11" t="s">
        <v>73</v>
      </c>
      <c r="H96" s="9"/>
      <c r="I96" s="9">
        <v>1</v>
      </c>
      <c r="J96" s="9">
        <v>15</v>
      </c>
      <c r="K96" s="9">
        <f t="shared" si="33"/>
        <v>15</v>
      </c>
      <c r="L96" s="9">
        <v>30</v>
      </c>
      <c r="M96" s="9"/>
      <c r="N96" s="12">
        <f>L96/K96</f>
        <v>2</v>
      </c>
      <c r="O96" s="13">
        <f t="shared" si="34"/>
        <v>0</v>
      </c>
      <c r="P96" s="14"/>
      <c r="Q96" s="15">
        <f t="shared" si="35"/>
        <v>30</v>
      </c>
      <c r="R96" s="16">
        <f t="shared" si="36"/>
        <v>0</v>
      </c>
      <c r="S96" s="15">
        <f t="shared" si="37"/>
        <v>30</v>
      </c>
    </row>
    <row r="97" spans="1:21" s="27" customFormat="1">
      <c r="A97" s="7"/>
      <c r="B97" s="8" t="s">
        <v>66</v>
      </c>
      <c r="C97" s="9"/>
      <c r="D97" s="8" t="s">
        <v>49</v>
      </c>
      <c r="E97" s="14" t="s">
        <v>97</v>
      </c>
      <c r="F97" s="24">
        <v>5</v>
      </c>
      <c r="G97" s="11" t="s">
        <v>72</v>
      </c>
      <c r="H97" s="9"/>
      <c r="I97" s="9">
        <v>1</v>
      </c>
      <c r="J97" s="9">
        <v>15</v>
      </c>
      <c r="K97" s="9">
        <f t="shared" si="33"/>
        <v>15</v>
      </c>
      <c r="L97" s="9">
        <v>30</v>
      </c>
      <c r="M97" s="9"/>
      <c r="N97" s="12">
        <f>L97/K97</f>
        <v>2</v>
      </c>
      <c r="O97" s="13">
        <f t="shared" si="34"/>
        <v>0</v>
      </c>
      <c r="P97" s="14"/>
      <c r="Q97" s="15">
        <f t="shared" si="35"/>
        <v>30</v>
      </c>
      <c r="R97" s="16">
        <f t="shared" si="36"/>
        <v>0</v>
      </c>
      <c r="S97" s="15">
        <f t="shared" si="37"/>
        <v>30</v>
      </c>
    </row>
    <row r="98" spans="1:21" s="27" customFormat="1">
      <c r="A98" s="113"/>
      <c r="B98" s="8" t="s">
        <v>156</v>
      </c>
      <c r="C98" s="9"/>
      <c r="D98" s="8" t="s">
        <v>49</v>
      </c>
      <c r="E98" s="14" t="s">
        <v>115</v>
      </c>
      <c r="F98" s="24">
        <v>5</v>
      </c>
      <c r="G98" s="11" t="s">
        <v>74</v>
      </c>
      <c r="H98" s="9"/>
      <c r="I98" s="9">
        <v>5</v>
      </c>
      <c r="J98" s="9">
        <v>19</v>
      </c>
      <c r="K98" s="9">
        <f t="shared" si="33"/>
        <v>15</v>
      </c>
      <c r="L98" s="9"/>
      <c r="M98" s="9"/>
      <c r="N98" s="12"/>
      <c r="O98" s="13">
        <f t="shared" si="34"/>
        <v>0</v>
      </c>
      <c r="P98" s="14"/>
      <c r="Q98" s="15">
        <f t="shared" si="35"/>
        <v>0</v>
      </c>
      <c r="R98" s="16">
        <f t="shared" si="36"/>
        <v>0</v>
      </c>
      <c r="S98" s="15">
        <f t="shared" si="37"/>
        <v>0</v>
      </c>
      <c r="U98" s="85"/>
    </row>
    <row r="99" spans="1:21" s="27" customFormat="1">
      <c r="A99" s="81"/>
      <c r="B99" s="8" t="s">
        <v>101</v>
      </c>
      <c r="C99" s="9"/>
      <c r="D99" s="8" t="s">
        <v>49</v>
      </c>
      <c r="E99" s="14" t="s">
        <v>55</v>
      </c>
      <c r="F99" s="24">
        <v>5</v>
      </c>
      <c r="G99" s="11" t="s">
        <v>102</v>
      </c>
      <c r="H99" s="9"/>
      <c r="I99" s="9">
        <v>2</v>
      </c>
      <c r="J99" s="9">
        <v>16</v>
      </c>
      <c r="K99" s="9">
        <f t="shared" si="33"/>
        <v>15</v>
      </c>
      <c r="L99" s="9">
        <v>30</v>
      </c>
      <c r="M99" s="9"/>
      <c r="N99" s="12"/>
      <c r="O99" s="13">
        <f t="shared" si="34"/>
        <v>0</v>
      </c>
      <c r="P99" s="14"/>
      <c r="Q99" s="15">
        <f t="shared" si="35"/>
        <v>30</v>
      </c>
      <c r="R99" s="16">
        <f t="shared" si="36"/>
        <v>0</v>
      </c>
      <c r="S99" s="15">
        <f t="shared" si="37"/>
        <v>30</v>
      </c>
      <c r="U99" s="85"/>
    </row>
    <row r="100" spans="1:21" s="27" customFormat="1" ht="18.75">
      <c r="A100" s="81"/>
      <c r="B100" s="8"/>
      <c r="C100" s="9"/>
      <c r="D100" s="8"/>
      <c r="E100" s="14"/>
      <c r="F100" s="24"/>
      <c r="G100" s="11"/>
      <c r="H100" s="9"/>
      <c r="I100" s="9"/>
      <c r="J100" s="9"/>
      <c r="K100" s="9"/>
      <c r="L100" s="9"/>
      <c r="M100" s="9"/>
      <c r="N100" s="12"/>
      <c r="O100" s="13"/>
      <c r="P100" s="14"/>
      <c r="Q100" s="15"/>
      <c r="R100" s="15" t="s">
        <v>107</v>
      </c>
      <c r="S100" s="92">
        <f>SUM(S90:S99)</f>
        <v>270</v>
      </c>
      <c r="T100" s="94">
        <v>310</v>
      </c>
      <c r="U100" s="94">
        <f>S100-T100</f>
        <v>-40</v>
      </c>
    </row>
    <row r="101" spans="1:21" s="98" customFormat="1" ht="15.95" customHeight="1">
      <c r="A101" s="91"/>
      <c r="B101" s="38"/>
      <c r="C101" s="39"/>
      <c r="D101" s="38" t="s">
        <v>110</v>
      </c>
      <c r="E101" s="40"/>
      <c r="F101" s="39"/>
      <c r="G101" s="41"/>
      <c r="H101" s="39"/>
      <c r="I101" s="39"/>
      <c r="J101" s="39"/>
      <c r="K101" s="39"/>
      <c r="L101" s="39"/>
      <c r="M101" s="39"/>
      <c r="N101" s="42"/>
      <c r="O101" s="43"/>
      <c r="P101" s="40"/>
      <c r="Q101" s="44"/>
      <c r="R101" s="44"/>
      <c r="S101" s="95"/>
      <c r="T101" s="96"/>
      <c r="U101" s="97"/>
    </row>
    <row r="102" spans="1:21" s="27" customFormat="1" ht="25.5">
      <c r="A102" s="3" t="s">
        <v>15</v>
      </c>
      <c r="B102" s="3" t="s">
        <v>16</v>
      </c>
      <c r="C102" s="4" t="s">
        <v>0</v>
      </c>
      <c r="D102" s="3" t="s">
        <v>17</v>
      </c>
      <c r="E102" s="3" t="s">
        <v>18</v>
      </c>
      <c r="F102" s="3" t="s">
        <v>19</v>
      </c>
      <c r="G102" s="3" t="s">
        <v>20</v>
      </c>
      <c r="H102" s="4" t="s">
        <v>1</v>
      </c>
      <c r="I102" s="3" t="s">
        <v>21</v>
      </c>
      <c r="J102" s="3" t="s">
        <v>22</v>
      </c>
      <c r="K102" s="4" t="s">
        <v>2</v>
      </c>
      <c r="L102" s="3" t="s">
        <v>33</v>
      </c>
      <c r="M102" s="3" t="s">
        <v>34</v>
      </c>
      <c r="N102" s="5" t="s">
        <v>3</v>
      </c>
      <c r="O102" s="5" t="s">
        <v>4</v>
      </c>
      <c r="P102" s="4" t="s">
        <v>32</v>
      </c>
      <c r="Q102" s="3" t="s">
        <v>5</v>
      </c>
      <c r="R102" s="3" t="s">
        <v>6</v>
      </c>
      <c r="S102" s="6" t="s">
        <v>7</v>
      </c>
      <c r="T102" s="53" t="s">
        <v>105</v>
      </c>
      <c r="U102" s="54" t="s">
        <v>106</v>
      </c>
    </row>
    <row r="103" spans="1:21" s="48" customFormat="1">
      <c r="A103" s="45"/>
      <c r="B103" s="46" t="s">
        <v>209</v>
      </c>
      <c r="C103" s="47"/>
      <c r="D103" s="46" t="s">
        <v>25</v>
      </c>
      <c r="E103" s="45" t="s">
        <v>169</v>
      </c>
      <c r="F103" s="104">
        <v>2</v>
      </c>
      <c r="G103" s="49" t="s">
        <v>73</v>
      </c>
      <c r="H103" s="47"/>
      <c r="I103" s="47">
        <v>6</v>
      </c>
      <c r="J103" s="47">
        <v>20</v>
      </c>
      <c r="K103" s="47">
        <f t="shared" ref="K103:K109" si="43">J103-I103+1</f>
        <v>15</v>
      </c>
      <c r="L103" s="47">
        <v>30</v>
      </c>
      <c r="M103" s="47"/>
      <c r="N103" s="50">
        <f t="shared" ref="N103:N109" si="44">L103/K103</f>
        <v>2</v>
      </c>
      <c r="O103" s="51">
        <f>M103/5</f>
        <v>0</v>
      </c>
      <c r="Q103" s="52">
        <f t="shared" ref="Q103:Q109" si="45">IF(K103=0,0,L103)</f>
        <v>30</v>
      </c>
      <c r="R103" s="100">
        <f t="shared" ref="R103:R109" si="46">IF(K103=0,0,M103/1.5)</f>
        <v>0</v>
      </c>
      <c r="S103" s="52">
        <f t="shared" ref="S103:S109" si="47">P103+Q103+R103</f>
        <v>30</v>
      </c>
    </row>
    <row r="104" spans="1:21" s="48" customFormat="1">
      <c r="A104" s="45" t="s">
        <v>136</v>
      </c>
      <c r="B104" s="46" t="s">
        <v>71</v>
      </c>
      <c r="C104" s="47"/>
      <c r="D104" s="46" t="s">
        <v>25</v>
      </c>
      <c r="E104" s="45" t="s">
        <v>126</v>
      </c>
      <c r="F104" s="104">
        <v>2</v>
      </c>
      <c r="G104" s="49" t="s">
        <v>74</v>
      </c>
      <c r="H104" s="47"/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f>M104/5</f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27" customFormat="1">
      <c r="A105" s="7" t="s">
        <v>135</v>
      </c>
      <c r="B105" s="8" t="s">
        <v>51</v>
      </c>
      <c r="C105" s="9"/>
      <c r="D105" s="8" t="s">
        <v>25</v>
      </c>
      <c r="E105" s="7" t="s">
        <v>43</v>
      </c>
      <c r="F105" s="18">
        <v>3</v>
      </c>
      <c r="G105" s="11" t="s">
        <v>73</v>
      </c>
      <c r="H105" s="9"/>
      <c r="I105" s="9">
        <v>1</v>
      </c>
      <c r="J105" s="9">
        <v>15</v>
      </c>
      <c r="K105" s="9">
        <f t="shared" si="43"/>
        <v>15</v>
      </c>
      <c r="L105" s="9">
        <v>30</v>
      </c>
      <c r="M105" s="9"/>
      <c r="N105" s="12">
        <f t="shared" si="44"/>
        <v>2</v>
      </c>
      <c r="O105" s="13">
        <f>M105/5</f>
        <v>0</v>
      </c>
      <c r="P105" s="14"/>
      <c r="Q105" s="15">
        <f t="shared" si="45"/>
        <v>30</v>
      </c>
      <c r="R105" s="16">
        <f t="shared" si="46"/>
        <v>0</v>
      </c>
      <c r="S105" s="15">
        <f t="shared" si="47"/>
        <v>30</v>
      </c>
    </row>
    <row r="106" spans="1:21" s="27" customFormat="1">
      <c r="A106" s="7" t="s">
        <v>136</v>
      </c>
      <c r="B106" s="8" t="s">
        <v>53</v>
      </c>
      <c r="D106" s="8" t="s">
        <v>25</v>
      </c>
      <c r="E106" s="7" t="s">
        <v>43</v>
      </c>
      <c r="F106" s="11">
        <v>3</v>
      </c>
      <c r="G106" s="11" t="s">
        <v>72</v>
      </c>
      <c r="H106" s="9"/>
      <c r="I106" s="9">
        <v>1</v>
      </c>
      <c r="J106" s="9">
        <v>15</v>
      </c>
      <c r="K106" s="9">
        <f t="shared" si="43"/>
        <v>15</v>
      </c>
      <c r="L106" s="9">
        <v>30</v>
      </c>
      <c r="M106" s="9"/>
      <c r="N106" s="12">
        <f t="shared" si="44"/>
        <v>2</v>
      </c>
      <c r="O106" s="13">
        <f>M106/5</f>
        <v>0</v>
      </c>
      <c r="P106" s="14"/>
      <c r="Q106" s="15">
        <f t="shared" si="45"/>
        <v>30</v>
      </c>
      <c r="R106" s="16">
        <f t="shared" si="46"/>
        <v>0</v>
      </c>
      <c r="S106" s="15">
        <f t="shared" si="47"/>
        <v>30</v>
      </c>
    </row>
    <row r="107" spans="1:21" s="48" customFormat="1">
      <c r="A107" s="45"/>
      <c r="B107" s="46" t="s">
        <v>192</v>
      </c>
      <c r="C107" s="47"/>
      <c r="D107" s="46" t="s">
        <v>25</v>
      </c>
      <c r="E107" s="45" t="s">
        <v>169</v>
      </c>
      <c r="F107" s="104">
        <v>4</v>
      </c>
      <c r="G107" s="49" t="s">
        <v>73</v>
      </c>
      <c r="H107" s="47"/>
      <c r="I107" s="47">
        <v>6</v>
      </c>
      <c r="J107" s="47">
        <v>20</v>
      </c>
      <c r="K107" s="47">
        <v>15</v>
      </c>
      <c r="L107" s="47">
        <v>30</v>
      </c>
      <c r="M107" s="47"/>
      <c r="N107" s="50"/>
      <c r="O107" s="51"/>
      <c r="Q107" s="52">
        <f>IF(K107=0,0,L107)</f>
        <v>30</v>
      </c>
      <c r="R107" s="100"/>
      <c r="S107" s="52">
        <f>P107+Q107+R107</f>
        <v>30</v>
      </c>
    </row>
    <row r="108" spans="1:21" s="27" customFormat="1">
      <c r="A108" s="7" t="s">
        <v>135</v>
      </c>
      <c r="B108" s="8" t="s">
        <v>50</v>
      </c>
      <c r="C108" s="9"/>
      <c r="D108" s="8" t="s">
        <v>25</v>
      </c>
      <c r="E108" s="7" t="s">
        <v>43</v>
      </c>
      <c r="F108" s="18">
        <v>5</v>
      </c>
      <c r="G108" s="11" t="s">
        <v>73</v>
      </c>
      <c r="H108" s="9"/>
      <c r="I108" s="9">
        <v>1</v>
      </c>
      <c r="J108" s="9">
        <v>15</v>
      </c>
      <c r="K108" s="9">
        <f t="shared" si="43"/>
        <v>15</v>
      </c>
      <c r="L108" s="9">
        <v>30</v>
      </c>
      <c r="M108" s="9"/>
      <c r="N108" s="12">
        <f t="shared" si="44"/>
        <v>2</v>
      </c>
      <c r="O108" s="13">
        <f>M108/6</f>
        <v>0</v>
      </c>
      <c r="P108" s="14"/>
      <c r="Q108" s="15">
        <f t="shared" si="45"/>
        <v>30</v>
      </c>
      <c r="R108" s="16">
        <f t="shared" si="46"/>
        <v>0</v>
      </c>
      <c r="S108" s="15">
        <f t="shared" si="47"/>
        <v>30</v>
      </c>
    </row>
    <row r="109" spans="1:21" s="27" customFormat="1">
      <c r="A109" s="7" t="s">
        <v>136</v>
      </c>
      <c r="B109" s="8" t="s">
        <v>52</v>
      </c>
      <c r="C109" s="9"/>
      <c r="D109" s="8" t="s">
        <v>25</v>
      </c>
      <c r="E109" s="7" t="s">
        <v>43</v>
      </c>
      <c r="F109" s="18">
        <v>5</v>
      </c>
      <c r="G109" s="11" t="s">
        <v>72</v>
      </c>
      <c r="H109" s="9"/>
      <c r="I109" s="9">
        <v>1</v>
      </c>
      <c r="J109" s="9">
        <v>15</v>
      </c>
      <c r="K109" s="9">
        <f t="shared" si="43"/>
        <v>15</v>
      </c>
      <c r="L109" s="9">
        <v>30</v>
      </c>
      <c r="M109" s="9"/>
      <c r="N109" s="12">
        <f t="shared" si="44"/>
        <v>2</v>
      </c>
      <c r="O109" s="13">
        <f>M109/5</f>
        <v>0</v>
      </c>
      <c r="P109" s="14"/>
      <c r="Q109" s="15">
        <f t="shared" si="45"/>
        <v>30</v>
      </c>
      <c r="R109" s="16">
        <f t="shared" si="46"/>
        <v>0</v>
      </c>
      <c r="S109" s="15">
        <f t="shared" si="47"/>
        <v>30</v>
      </c>
    </row>
    <row r="110" spans="1:21" s="27" customFormat="1" ht="18.75">
      <c r="A110" s="7"/>
      <c r="B110" s="8"/>
      <c r="D110" s="8"/>
      <c r="E110" s="7"/>
      <c r="F110" s="11"/>
      <c r="G110" s="11"/>
      <c r="H110" s="9"/>
      <c r="I110" s="9"/>
      <c r="J110" s="9"/>
      <c r="K110" s="9"/>
      <c r="L110" s="9"/>
      <c r="M110" s="9"/>
      <c r="N110" s="12"/>
      <c r="O110" s="13"/>
      <c r="P110" s="14"/>
      <c r="Q110" s="15"/>
      <c r="R110" s="15" t="s">
        <v>107</v>
      </c>
      <c r="S110" s="92">
        <f>SUM(S103:S109)</f>
        <v>210</v>
      </c>
      <c r="T110" s="94">
        <v>260</v>
      </c>
      <c r="U110" s="94">
        <f>S110-T110</f>
        <v>-50</v>
      </c>
    </row>
    <row r="111" spans="1:21" s="98" customFormat="1" ht="15.95" customHeight="1">
      <c r="A111" s="91"/>
      <c r="B111" s="38"/>
      <c r="C111" s="39"/>
      <c r="D111" s="38" t="s">
        <v>110</v>
      </c>
      <c r="E111" s="40"/>
      <c r="F111" s="39"/>
      <c r="G111" s="41"/>
      <c r="H111" s="39"/>
      <c r="I111" s="39"/>
      <c r="J111" s="39"/>
      <c r="K111" s="39"/>
      <c r="L111" s="39"/>
      <c r="M111" s="39"/>
      <c r="N111" s="42"/>
      <c r="O111" s="43"/>
      <c r="P111" s="40"/>
      <c r="Q111" s="44"/>
      <c r="R111" s="44"/>
      <c r="S111" s="95"/>
      <c r="T111" s="96"/>
      <c r="U111" s="97"/>
    </row>
    <row r="112" spans="1:21" s="27" customFormat="1" ht="25.5">
      <c r="A112" s="3" t="s">
        <v>15</v>
      </c>
      <c r="B112" s="3" t="s">
        <v>16</v>
      </c>
      <c r="C112" s="4" t="s">
        <v>0</v>
      </c>
      <c r="D112" s="3" t="s">
        <v>17</v>
      </c>
      <c r="E112" s="3" t="s">
        <v>18</v>
      </c>
      <c r="F112" s="3" t="s">
        <v>19</v>
      </c>
      <c r="G112" s="3" t="s">
        <v>20</v>
      </c>
      <c r="H112" s="4" t="s">
        <v>1</v>
      </c>
      <c r="I112" s="3" t="s">
        <v>21</v>
      </c>
      <c r="J112" s="3" t="s">
        <v>22</v>
      </c>
      <c r="K112" s="4" t="s">
        <v>2</v>
      </c>
      <c r="L112" s="3" t="s">
        <v>33</v>
      </c>
      <c r="M112" s="3" t="s">
        <v>34</v>
      </c>
      <c r="N112" s="5" t="s">
        <v>3</v>
      </c>
      <c r="O112" s="5" t="s">
        <v>4</v>
      </c>
      <c r="P112" s="4" t="s">
        <v>32</v>
      </c>
      <c r="Q112" s="3" t="s">
        <v>5</v>
      </c>
      <c r="R112" s="3" t="s">
        <v>6</v>
      </c>
      <c r="S112" s="6" t="s">
        <v>7</v>
      </c>
      <c r="T112" s="84" t="s">
        <v>105</v>
      </c>
      <c r="U112" s="84" t="s">
        <v>106</v>
      </c>
    </row>
    <row r="113" spans="1:21" s="27" customFormat="1">
      <c r="A113" s="7" t="s">
        <v>179</v>
      </c>
      <c r="B113" s="8" t="s">
        <v>151</v>
      </c>
      <c r="C113" s="9"/>
      <c r="D113" s="8" t="s">
        <v>46</v>
      </c>
      <c r="E113" s="14" t="s">
        <v>153</v>
      </c>
      <c r="F113" s="11">
        <v>2</v>
      </c>
      <c r="G113" s="11" t="s">
        <v>152</v>
      </c>
      <c r="H113" s="9"/>
      <c r="I113" s="9">
        <v>5</v>
      </c>
      <c r="J113" s="9">
        <v>19</v>
      </c>
      <c r="K113" s="9">
        <f t="shared" ref="K113:K118" si="48">J113-I113+1</f>
        <v>15</v>
      </c>
      <c r="L113" s="9">
        <v>30</v>
      </c>
      <c r="M113" s="9"/>
      <c r="N113" s="12">
        <f t="shared" ref="N113:N118" si="49">L113/K113</f>
        <v>2</v>
      </c>
      <c r="O113" s="13">
        <f>M113/5</f>
        <v>0</v>
      </c>
      <c r="P113" s="14"/>
      <c r="Q113" s="15">
        <f t="shared" ref="Q113:Q118" si="50">IF(K113=0,0,L113)</f>
        <v>30</v>
      </c>
      <c r="R113" s="16">
        <f t="shared" ref="R113:R118" si="51">IF(K113=0,0,M113/1.5)</f>
        <v>0</v>
      </c>
      <c r="S113" s="15">
        <f t="shared" ref="S113:S118" si="52">P113+Q113+R113</f>
        <v>30</v>
      </c>
    </row>
    <row r="114" spans="1:21" s="27" customFormat="1">
      <c r="A114" s="7" t="s">
        <v>181</v>
      </c>
      <c r="B114" s="8" t="s">
        <v>154</v>
      </c>
      <c r="C114" s="9"/>
      <c r="D114" s="8" t="s">
        <v>46</v>
      </c>
      <c r="E114" s="14" t="s">
        <v>153</v>
      </c>
      <c r="F114" s="11">
        <v>3</v>
      </c>
      <c r="G114" s="11" t="s">
        <v>102</v>
      </c>
      <c r="H114" s="9"/>
      <c r="I114" s="9">
        <v>5</v>
      </c>
      <c r="J114" s="9">
        <v>19</v>
      </c>
      <c r="K114" s="9">
        <f t="shared" si="48"/>
        <v>15</v>
      </c>
      <c r="L114" s="9">
        <v>30</v>
      </c>
      <c r="M114" s="9"/>
      <c r="N114" s="12">
        <f t="shared" si="49"/>
        <v>2</v>
      </c>
      <c r="O114" s="13">
        <f>M114/5</f>
        <v>0</v>
      </c>
      <c r="P114" s="14"/>
      <c r="Q114" s="15">
        <f t="shared" si="50"/>
        <v>30</v>
      </c>
      <c r="R114" s="16">
        <f t="shared" si="51"/>
        <v>0</v>
      </c>
      <c r="S114" s="15">
        <f t="shared" si="52"/>
        <v>30</v>
      </c>
    </row>
    <row r="115" spans="1:21" s="27" customFormat="1">
      <c r="A115" s="7" t="s">
        <v>136</v>
      </c>
      <c r="B115" s="8" t="s">
        <v>52</v>
      </c>
      <c r="C115" s="9"/>
      <c r="D115" s="8" t="s">
        <v>46</v>
      </c>
      <c r="E115" s="14" t="s">
        <v>112</v>
      </c>
      <c r="F115" s="11">
        <v>5</v>
      </c>
      <c r="G115" s="11" t="s">
        <v>73</v>
      </c>
      <c r="H115" s="9"/>
      <c r="I115" s="9">
        <v>1</v>
      </c>
      <c r="J115" s="9">
        <v>15</v>
      </c>
      <c r="K115" s="9">
        <f t="shared" si="48"/>
        <v>15</v>
      </c>
      <c r="L115" s="9">
        <v>30</v>
      </c>
      <c r="M115" s="9"/>
      <c r="N115" s="12">
        <f t="shared" si="49"/>
        <v>2</v>
      </c>
      <c r="O115" s="13">
        <f>M115/5</f>
        <v>0</v>
      </c>
      <c r="P115" s="14"/>
      <c r="Q115" s="15">
        <f t="shared" si="50"/>
        <v>30</v>
      </c>
      <c r="R115" s="16">
        <f t="shared" si="51"/>
        <v>0</v>
      </c>
      <c r="S115" s="15">
        <f t="shared" si="52"/>
        <v>30</v>
      </c>
    </row>
    <row r="116" spans="1:21" s="27" customFormat="1">
      <c r="A116" s="7" t="s">
        <v>135</v>
      </c>
      <c r="B116" s="8" t="s">
        <v>50</v>
      </c>
      <c r="C116" s="9"/>
      <c r="D116" s="8" t="s">
        <v>46</v>
      </c>
      <c r="E116" s="14" t="s">
        <v>112</v>
      </c>
      <c r="F116" s="11">
        <v>5</v>
      </c>
      <c r="G116" s="11" t="s">
        <v>72</v>
      </c>
      <c r="H116" s="9"/>
      <c r="I116" s="9">
        <v>1</v>
      </c>
      <c r="J116" s="9">
        <v>15</v>
      </c>
      <c r="K116" s="9">
        <f t="shared" si="48"/>
        <v>15</v>
      </c>
      <c r="L116" s="9">
        <v>30</v>
      </c>
      <c r="M116" s="9"/>
      <c r="N116" s="12">
        <f t="shared" si="49"/>
        <v>2</v>
      </c>
      <c r="O116" s="13">
        <f>M116/6</f>
        <v>0</v>
      </c>
      <c r="P116" s="14"/>
      <c r="Q116" s="15">
        <f t="shared" si="50"/>
        <v>30</v>
      </c>
      <c r="R116" s="16">
        <f t="shared" si="51"/>
        <v>0</v>
      </c>
      <c r="S116" s="15">
        <f t="shared" si="52"/>
        <v>30</v>
      </c>
    </row>
    <row r="117" spans="1:21" s="27" customFormat="1">
      <c r="A117" s="7" t="s">
        <v>189</v>
      </c>
      <c r="B117" s="8" t="s">
        <v>187</v>
      </c>
      <c r="C117" s="9"/>
      <c r="D117" s="8" t="s">
        <v>46</v>
      </c>
      <c r="E117" s="14" t="s">
        <v>188</v>
      </c>
      <c r="F117" s="11">
        <v>5</v>
      </c>
      <c r="G117" s="11" t="s">
        <v>190</v>
      </c>
      <c r="H117" s="9"/>
      <c r="I117" s="9">
        <v>5</v>
      </c>
      <c r="J117" s="9">
        <v>19</v>
      </c>
      <c r="K117" s="9">
        <f>J117-I117+1</f>
        <v>15</v>
      </c>
      <c r="L117" s="9">
        <v>30</v>
      </c>
      <c r="M117" s="9"/>
      <c r="N117" s="12">
        <f>L117/K117</f>
        <v>2</v>
      </c>
      <c r="O117" s="13">
        <f>M117/5</f>
        <v>0</v>
      </c>
      <c r="P117" s="14"/>
      <c r="Q117" s="15">
        <f>IF(K117=0,0,L117)</f>
        <v>30</v>
      </c>
      <c r="R117" s="16">
        <f>IF(K117=0,0,M117/1.5)</f>
        <v>0</v>
      </c>
      <c r="S117" s="15">
        <f>P117+Q117+R117</f>
        <v>30</v>
      </c>
    </row>
    <row r="118" spans="1:21" s="27" customFormat="1">
      <c r="A118" s="7" t="s">
        <v>54</v>
      </c>
      <c r="B118" s="8" t="s">
        <v>58</v>
      </c>
      <c r="C118" s="9">
        <v>2</v>
      </c>
      <c r="D118" s="8" t="s">
        <v>46</v>
      </c>
      <c r="E118" s="14" t="s">
        <v>35</v>
      </c>
      <c r="F118" s="11" t="s">
        <v>78</v>
      </c>
      <c r="G118" s="11" t="s">
        <v>37</v>
      </c>
      <c r="H118" s="9"/>
      <c r="I118" s="9">
        <v>1</v>
      </c>
      <c r="J118" s="9">
        <v>6</v>
      </c>
      <c r="K118" s="9">
        <f t="shared" si="48"/>
        <v>6</v>
      </c>
      <c r="L118" s="9"/>
      <c r="M118" s="9">
        <v>60</v>
      </c>
      <c r="N118" s="12">
        <f t="shared" si="49"/>
        <v>0</v>
      </c>
      <c r="O118" s="13">
        <f>M118/5</f>
        <v>12</v>
      </c>
      <c r="P118" s="14"/>
      <c r="Q118" s="15">
        <f t="shared" si="50"/>
        <v>0</v>
      </c>
      <c r="R118" s="16">
        <f t="shared" si="51"/>
        <v>40</v>
      </c>
      <c r="S118" s="15">
        <f t="shared" si="52"/>
        <v>40</v>
      </c>
    </row>
    <row r="119" spans="1:21" s="27" customFormat="1" ht="18.75">
      <c r="A119" s="7"/>
      <c r="B119" s="8"/>
      <c r="C119" s="9"/>
      <c r="D119" s="8"/>
      <c r="E119" s="14"/>
      <c r="F119" s="11"/>
      <c r="G119" s="11"/>
      <c r="H119" s="9"/>
      <c r="I119" s="9"/>
      <c r="J119" s="9"/>
      <c r="K119" s="9"/>
      <c r="L119" s="9"/>
      <c r="M119" s="9"/>
      <c r="N119" s="12"/>
      <c r="O119" s="13"/>
      <c r="P119" s="14"/>
      <c r="Q119" s="15"/>
      <c r="R119" s="15" t="s">
        <v>107</v>
      </c>
      <c r="S119" s="92">
        <f>SUM(S113:S118)</f>
        <v>190</v>
      </c>
      <c r="T119" s="94">
        <v>260</v>
      </c>
      <c r="U119" s="94">
        <f>S119-T119</f>
        <v>-70</v>
      </c>
    </row>
    <row r="120" spans="1:21" s="98" customFormat="1" ht="15.95" customHeight="1">
      <c r="A120" s="91"/>
      <c r="B120" s="38"/>
      <c r="C120" s="39"/>
      <c r="D120" s="38" t="s">
        <v>110</v>
      </c>
      <c r="E120" s="40"/>
      <c r="F120" s="39"/>
      <c r="G120" s="41"/>
      <c r="H120" s="39"/>
      <c r="I120" s="39"/>
      <c r="J120" s="39"/>
      <c r="K120" s="39"/>
      <c r="L120" s="39"/>
      <c r="M120" s="39"/>
      <c r="N120" s="42"/>
      <c r="O120" s="43"/>
      <c r="P120" s="40"/>
      <c r="Q120" s="44"/>
      <c r="R120" s="44"/>
      <c r="S120" s="95"/>
      <c r="T120" s="96"/>
      <c r="U120" s="97"/>
    </row>
    <row r="121" spans="1:21" s="114" customFormat="1" ht="15.95" customHeight="1">
      <c r="A121" s="115" t="s">
        <v>184</v>
      </c>
      <c r="B121" s="116"/>
      <c r="C121" s="117"/>
      <c r="D121" s="116"/>
      <c r="E121" s="118"/>
      <c r="F121" s="117"/>
      <c r="G121" s="119"/>
      <c r="H121" s="117"/>
      <c r="I121" s="117"/>
      <c r="J121" s="117"/>
      <c r="K121" s="117"/>
      <c r="L121" s="117"/>
      <c r="M121" s="117"/>
      <c r="N121" s="120"/>
      <c r="O121" s="121"/>
      <c r="P121" s="118"/>
      <c r="Q121" s="122"/>
      <c r="R121" s="122"/>
      <c r="S121" s="123"/>
      <c r="T121" s="124"/>
      <c r="U121" s="125"/>
    </row>
    <row r="122" spans="1:21" s="27" customFormat="1" ht="25.5">
      <c r="A122" s="3" t="s">
        <v>15</v>
      </c>
      <c r="B122" s="3" t="s">
        <v>16</v>
      </c>
      <c r="C122" s="4" t="s">
        <v>0</v>
      </c>
      <c r="D122" s="3" t="s">
        <v>17</v>
      </c>
      <c r="E122" s="3" t="s">
        <v>18</v>
      </c>
      <c r="F122" s="3" t="s">
        <v>19</v>
      </c>
      <c r="G122" s="3" t="s">
        <v>20</v>
      </c>
      <c r="H122" s="4" t="s">
        <v>1</v>
      </c>
      <c r="I122" s="3" t="s">
        <v>21</v>
      </c>
      <c r="J122" s="3" t="s">
        <v>22</v>
      </c>
      <c r="K122" s="4" t="s">
        <v>2</v>
      </c>
      <c r="L122" s="3" t="s">
        <v>33</v>
      </c>
      <c r="M122" s="3" t="s">
        <v>34</v>
      </c>
      <c r="N122" s="5" t="s">
        <v>3</v>
      </c>
      <c r="O122" s="5" t="s">
        <v>4</v>
      </c>
      <c r="P122" s="4" t="s">
        <v>32</v>
      </c>
      <c r="Q122" s="3" t="s">
        <v>5</v>
      </c>
      <c r="R122" s="3" t="s">
        <v>6</v>
      </c>
      <c r="S122" s="6" t="s">
        <v>7</v>
      </c>
      <c r="T122" s="84" t="s">
        <v>105</v>
      </c>
      <c r="U122" s="84" t="s">
        <v>106</v>
      </c>
    </row>
    <row r="123" spans="1:21" s="27" customFormat="1">
      <c r="A123" s="7" t="s">
        <v>92</v>
      </c>
      <c r="B123" s="8" t="s">
        <v>58</v>
      </c>
      <c r="C123" s="9">
        <v>1</v>
      </c>
      <c r="D123" s="8" t="s">
        <v>40</v>
      </c>
      <c r="E123" s="14" t="s">
        <v>116</v>
      </c>
      <c r="F123" s="11">
        <v>2</v>
      </c>
      <c r="G123" s="11" t="s">
        <v>36</v>
      </c>
      <c r="H123" s="9"/>
      <c r="I123" s="9">
        <v>9</v>
      </c>
      <c r="J123" s="9">
        <v>15</v>
      </c>
      <c r="K123" s="9">
        <f t="shared" ref="K123:K131" si="53">J123-I123+1</f>
        <v>7</v>
      </c>
      <c r="L123" s="9"/>
      <c r="M123" s="9">
        <v>42</v>
      </c>
      <c r="N123" s="12">
        <f>L123/K123</f>
        <v>0</v>
      </c>
      <c r="O123" s="13">
        <f>M123/6</f>
        <v>7</v>
      </c>
      <c r="P123" s="14"/>
      <c r="Q123" s="15">
        <f>IF(K123=0,0,L123)</f>
        <v>0</v>
      </c>
      <c r="R123" s="16">
        <f t="shared" ref="R123:R131" si="54">IF(K123=0,0,M123/1.5)</f>
        <v>28</v>
      </c>
      <c r="S123" s="15">
        <f t="shared" ref="S123:S131" si="55">P123+Q123+R123</f>
        <v>28</v>
      </c>
    </row>
    <row r="124" spans="1:21" s="27" customFormat="1">
      <c r="A124" s="7" t="s">
        <v>92</v>
      </c>
      <c r="B124" s="8" t="s">
        <v>58</v>
      </c>
      <c r="C124" s="9">
        <v>2</v>
      </c>
      <c r="D124" s="8" t="s">
        <v>40</v>
      </c>
      <c r="E124" s="14" t="s">
        <v>116</v>
      </c>
      <c r="F124" s="11">
        <v>2</v>
      </c>
      <c r="G124" s="11" t="s">
        <v>37</v>
      </c>
      <c r="H124" s="9"/>
      <c r="I124" s="9">
        <v>9</v>
      </c>
      <c r="J124" s="9">
        <v>15</v>
      </c>
      <c r="K124" s="9">
        <f t="shared" si="53"/>
        <v>7</v>
      </c>
      <c r="L124" s="9"/>
      <c r="M124" s="9">
        <v>42</v>
      </c>
      <c r="N124" s="12">
        <f>L124/K124</f>
        <v>0</v>
      </c>
      <c r="O124" s="13">
        <f>M124/6</f>
        <v>7</v>
      </c>
      <c r="P124" s="14"/>
      <c r="Q124" s="15">
        <f>IF(K124=0,0,L124)</f>
        <v>0</v>
      </c>
      <c r="R124" s="16">
        <f t="shared" si="54"/>
        <v>28</v>
      </c>
      <c r="S124" s="15">
        <f t="shared" si="55"/>
        <v>28</v>
      </c>
    </row>
    <row r="125" spans="1:21" s="27" customFormat="1">
      <c r="A125" s="7" t="s">
        <v>136</v>
      </c>
      <c r="B125" s="8" t="s">
        <v>71</v>
      </c>
      <c r="C125" s="9"/>
      <c r="D125" s="8" t="s">
        <v>40</v>
      </c>
      <c r="E125" s="14" t="s">
        <v>121</v>
      </c>
      <c r="F125" s="24">
        <v>4</v>
      </c>
      <c r="G125" s="11" t="s">
        <v>82</v>
      </c>
      <c r="H125" s="9"/>
      <c r="I125" s="9">
        <v>2</v>
      </c>
      <c r="J125" s="9">
        <v>16</v>
      </c>
      <c r="K125" s="9">
        <f t="shared" si="53"/>
        <v>15</v>
      </c>
      <c r="L125" s="9">
        <v>60</v>
      </c>
      <c r="M125" s="9"/>
      <c r="N125" s="12">
        <f>L125/K125</f>
        <v>4</v>
      </c>
      <c r="O125" s="13">
        <f>M125/6</f>
        <v>0</v>
      </c>
      <c r="P125" s="14"/>
      <c r="Q125" s="15">
        <f>IF(K125=0,0,L125)</f>
        <v>60</v>
      </c>
      <c r="R125" s="16">
        <f t="shared" si="54"/>
        <v>0</v>
      </c>
      <c r="S125" s="15">
        <f t="shared" si="55"/>
        <v>60</v>
      </c>
    </row>
    <row r="126" spans="1:21" s="27" customFormat="1">
      <c r="A126" s="7" t="s">
        <v>135</v>
      </c>
      <c r="B126" s="8" t="s">
        <v>50</v>
      </c>
      <c r="C126" s="9"/>
      <c r="D126" s="8" t="s">
        <v>40</v>
      </c>
      <c r="E126" s="14" t="s">
        <v>84</v>
      </c>
      <c r="F126" s="11">
        <v>6</v>
      </c>
      <c r="G126" s="11" t="s">
        <v>73</v>
      </c>
      <c r="H126" s="9"/>
      <c r="I126" s="9">
        <v>1</v>
      </c>
      <c r="J126" s="9">
        <v>15</v>
      </c>
      <c r="K126" s="9">
        <f t="shared" si="53"/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 t="shared" si="54"/>
        <v>0</v>
      </c>
      <c r="S126" s="15">
        <f t="shared" si="55"/>
        <v>30</v>
      </c>
      <c r="U126" s="56"/>
    </row>
    <row r="127" spans="1:21" s="28" customFormat="1">
      <c r="A127" s="7" t="s">
        <v>136</v>
      </c>
      <c r="B127" s="8" t="s">
        <v>51</v>
      </c>
      <c r="C127" s="9"/>
      <c r="D127" s="8" t="s">
        <v>40</v>
      </c>
      <c r="E127" s="14" t="s">
        <v>84</v>
      </c>
      <c r="F127" s="11">
        <v>6</v>
      </c>
      <c r="G127" s="11" t="s">
        <v>72</v>
      </c>
      <c r="H127" s="9"/>
      <c r="I127" s="9">
        <v>1</v>
      </c>
      <c r="J127" s="9">
        <v>15</v>
      </c>
      <c r="K127" s="9">
        <f t="shared" si="53"/>
        <v>15</v>
      </c>
      <c r="L127" s="9">
        <v>30</v>
      </c>
      <c r="M127" s="9"/>
      <c r="N127" s="12">
        <f>L127/K127</f>
        <v>2</v>
      </c>
      <c r="O127" s="13">
        <f>M127/5</f>
        <v>0</v>
      </c>
      <c r="P127" s="14"/>
      <c r="Q127" s="15">
        <f>IF(K127=0,0,L127)</f>
        <v>30</v>
      </c>
      <c r="R127" s="16">
        <f t="shared" si="54"/>
        <v>0</v>
      </c>
      <c r="S127" s="15">
        <f t="shared" si="55"/>
        <v>30</v>
      </c>
      <c r="T127" s="27"/>
      <c r="U127" s="56"/>
    </row>
    <row r="128" spans="1:21" s="27" customFormat="1">
      <c r="A128" s="7" t="s">
        <v>92</v>
      </c>
      <c r="B128" s="8" t="s">
        <v>63</v>
      </c>
      <c r="C128" s="9">
        <v>2</v>
      </c>
      <c r="D128" s="8" t="s">
        <v>40</v>
      </c>
      <c r="E128" s="14" t="s">
        <v>96</v>
      </c>
      <c r="F128" s="24">
        <v>6</v>
      </c>
      <c r="G128" s="49" t="s">
        <v>37</v>
      </c>
      <c r="H128" s="9"/>
      <c r="I128" s="9">
        <v>6</v>
      </c>
      <c r="J128" s="9">
        <v>10</v>
      </c>
      <c r="K128" s="9">
        <f t="shared" si="53"/>
        <v>5</v>
      </c>
      <c r="L128" s="9"/>
      <c r="M128" s="9">
        <v>30</v>
      </c>
      <c r="N128" s="12"/>
      <c r="O128" s="13">
        <f>M128/6</f>
        <v>5</v>
      </c>
      <c r="P128" s="14"/>
      <c r="Q128" s="15"/>
      <c r="R128" s="16">
        <f t="shared" si="54"/>
        <v>20</v>
      </c>
      <c r="S128" s="15">
        <f t="shared" si="55"/>
        <v>20</v>
      </c>
      <c r="T128" s="28"/>
      <c r="U128" s="28"/>
    </row>
    <row r="129" spans="1:21" s="27" customFormat="1">
      <c r="A129" s="7" t="s">
        <v>92</v>
      </c>
      <c r="B129" s="8" t="s">
        <v>66</v>
      </c>
      <c r="C129" s="9">
        <v>2</v>
      </c>
      <c r="D129" s="8" t="s">
        <v>40</v>
      </c>
      <c r="E129" s="14" t="s">
        <v>96</v>
      </c>
      <c r="F129" s="24">
        <v>6</v>
      </c>
      <c r="G129" s="11" t="s">
        <v>37</v>
      </c>
      <c r="H129" s="9"/>
      <c r="I129" s="9">
        <v>1</v>
      </c>
      <c r="J129" s="9">
        <v>5</v>
      </c>
      <c r="K129" s="9">
        <f t="shared" si="53"/>
        <v>5</v>
      </c>
      <c r="L129" s="9"/>
      <c r="M129" s="9">
        <v>30</v>
      </c>
      <c r="N129" s="12"/>
      <c r="O129" s="13">
        <f>M129/6</f>
        <v>5</v>
      </c>
      <c r="P129" s="14"/>
      <c r="Q129" s="15"/>
      <c r="R129" s="16">
        <f t="shared" si="54"/>
        <v>20</v>
      </c>
      <c r="S129" s="15">
        <f t="shared" si="55"/>
        <v>20</v>
      </c>
    </row>
    <row r="130" spans="1:21" s="27" customFormat="1">
      <c r="A130" s="7" t="s">
        <v>92</v>
      </c>
      <c r="B130" s="8" t="s">
        <v>67</v>
      </c>
      <c r="C130" s="9">
        <v>1</v>
      </c>
      <c r="D130" s="8" t="s">
        <v>40</v>
      </c>
      <c r="E130" s="14" t="s">
        <v>96</v>
      </c>
      <c r="F130" s="24">
        <v>7</v>
      </c>
      <c r="G130" s="11" t="s">
        <v>36</v>
      </c>
      <c r="H130" s="9"/>
      <c r="I130" s="9">
        <v>1</v>
      </c>
      <c r="J130" s="9">
        <v>5</v>
      </c>
      <c r="K130" s="9">
        <f t="shared" si="53"/>
        <v>5</v>
      </c>
      <c r="L130" s="9"/>
      <c r="M130" s="9">
        <v>30</v>
      </c>
      <c r="N130" s="12"/>
      <c r="O130" s="13">
        <f>M130/6</f>
        <v>5</v>
      </c>
      <c r="P130" s="14"/>
      <c r="Q130" s="15"/>
      <c r="R130" s="16">
        <f t="shared" si="54"/>
        <v>20</v>
      </c>
      <c r="S130" s="15">
        <f t="shared" si="55"/>
        <v>20</v>
      </c>
    </row>
    <row r="131" spans="1:21" s="27" customFormat="1">
      <c r="A131" s="7" t="s">
        <v>92</v>
      </c>
      <c r="B131" s="8" t="s">
        <v>67</v>
      </c>
      <c r="C131" s="9">
        <v>2</v>
      </c>
      <c r="D131" s="8" t="s">
        <v>40</v>
      </c>
      <c r="E131" s="14" t="s">
        <v>96</v>
      </c>
      <c r="F131" s="24">
        <v>7</v>
      </c>
      <c r="G131" s="11" t="s">
        <v>37</v>
      </c>
      <c r="H131" s="9"/>
      <c r="I131" s="9">
        <v>1</v>
      </c>
      <c r="J131" s="9">
        <v>5</v>
      </c>
      <c r="K131" s="9">
        <f t="shared" si="53"/>
        <v>5</v>
      </c>
      <c r="L131" s="9"/>
      <c r="M131" s="9">
        <v>30</v>
      </c>
      <c r="N131" s="12"/>
      <c r="O131" s="13">
        <f>M131/6</f>
        <v>5</v>
      </c>
      <c r="P131" s="14"/>
      <c r="Q131" s="15"/>
      <c r="R131" s="16">
        <f t="shared" si="54"/>
        <v>20</v>
      </c>
      <c r="S131" s="15">
        <f t="shared" si="55"/>
        <v>20</v>
      </c>
    </row>
    <row r="132" spans="1:21" s="27" customFormat="1" ht="18.75">
      <c r="A132" s="7"/>
      <c r="B132" s="8"/>
      <c r="C132" s="9"/>
      <c r="D132" s="8"/>
      <c r="E132" s="14"/>
      <c r="F132" s="24"/>
      <c r="G132" s="11"/>
      <c r="H132" s="9"/>
      <c r="I132" s="9"/>
      <c r="J132" s="9"/>
      <c r="K132" s="9"/>
      <c r="L132" s="9"/>
      <c r="M132" s="9"/>
      <c r="N132" s="12"/>
      <c r="O132" s="13"/>
      <c r="P132" s="14"/>
      <c r="Q132" s="15"/>
      <c r="R132" s="15" t="s">
        <v>107</v>
      </c>
      <c r="S132" s="92">
        <f>SUM(S123:S131)</f>
        <v>256</v>
      </c>
      <c r="T132" s="94">
        <v>290</v>
      </c>
      <c r="U132" s="94">
        <f>S132-T132</f>
        <v>-34</v>
      </c>
    </row>
    <row r="133" spans="1:21" s="98" customFormat="1" ht="15.95" customHeight="1">
      <c r="A133" s="91"/>
      <c r="B133" s="38"/>
      <c r="C133" s="39"/>
      <c r="D133" s="38" t="s">
        <v>110</v>
      </c>
      <c r="E133" s="40"/>
      <c r="F133" s="39"/>
      <c r="G133" s="41"/>
      <c r="H133" s="39"/>
      <c r="I133" s="39"/>
      <c r="J133" s="39"/>
      <c r="K133" s="39"/>
      <c r="L133" s="39"/>
      <c r="M133" s="39"/>
      <c r="N133" s="42"/>
      <c r="O133" s="43"/>
      <c r="P133" s="40"/>
      <c r="Q133" s="44"/>
      <c r="R133" s="44"/>
      <c r="S133" s="95"/>
      <c r="T133" s="96">
        <v>85</v>
      </c>
      <c r="U133" s="97"/>
    </row>
    <row r="134" spans="1:21" s="27" customFormat="1" ht="25.5">
      <c r="A134" s="3" t="s">
        <v>15</v>
      </c>
      <c r="B134" s="3" t="s">
        <v>16</v>
      </c>
      <c r="C134" s="4" t="s">
        <v>0</v>
      </c>
      <c r="D134" s="3" t="s">
        <v>17</v>
      </c>
      <c r="E134" s="3" t="s">
        <v>18</v>
      </c>
      <c r="F134" s="3" t="s">
        <v>19</v>
      </c>
      <c r="G134" s="3" t="s">
        <v>20</v>
      </c>
      <c r="H134" s="4" t="s">
        <v>1</v>
      </c>
      <c r="I134" s="3" t="s">
        <v>21</v>
      </c>
      <c r="J134" s="3" t="s">
        <v>22</v>
      </c>
      <c r="K134" s="4" t="s">
        <v>2</v>
      </c>
      <c r="L134" s="3" t="s">
        <v>33</v>
      </c>
      <c r="M134" s="3" t="s">
        <v>34</v>
      </c>
      <c r="N134" s="5" t="s">
        <v>3</v>
      </c>
      <c r="O134" s="5" t="s">
        <v>4</v>
      </c>
      <c r="P134" s="4" t="s">
        <v>32</v>
      </c>
      <c r="Q134" s="3" t="s">
        <v>5</v>
      </c>
      <c r="R134" s="3" t="s">
        <v>6</v>
      </c>
      <c r="S134" s="6" t="s">
        <v>7</v>
      </c>
      <c r="T134" s="84" t="s">
        <v>105</v>
      </c>
      <c r="U134" s="84" t="s">
        <v>106</v>
      </c>
    </row>
    <row r="135" spans="1:21" s="48" customFormat="1">
      <c r="A135" s="45"/>
      <c r="B135" s="48" t="s">
        <v>67</v>
      </c>
      <c r="C135" s="47"/>
      <c r="D135" s="46" t="s">
        <v>30</v>
      </c>
      <c r="E135" s="48" t="s">
        <v>23</v>
      </c>
      <c r="F135" s="49">
        <v>3</v>
      </c>
      <c r="G135" s="49" t="s">
        <v>73</v>
      </c>
      <c r="H135" s="47"/>
      <c r="I135" s="47">
        <v>1</v>
      </c>
      <c r="J135" s="47">
        <v>15</v>
      </c>
      <c r="K135" s="47">
        <f t="shared" ref="K135:K142" si="56">J135-I135+1</f>
        <v>15</v>
      </c>
      <c r="L135" s="47">
        <v>30</v>
      </c>
      <c r="M135" s="47"/>
      <c r="N135" s="50">
        <f>L135/K135</f>
        <v>2</v>
      </c>
      <c r="O135" s="51">
        <f>M135/6</f>
        <v>0</v>
      </c>
      <c r="Q135" s="52">
        <f t="shared" ref="Q135:Q142" si="57">IF(K135=0,0,L135)</f>
        <v>30</v>
      </c>
      <c r="R135" s="100">
        <f t="shared" ref="R135:R142" si="58">IF(K135=0,0,M135/1.5)</f>
        <v>0</v>
      </c>
      <c r="S135" s="52">
        <f t="shared" ref="S135:S142" si="59">P135+Q135+R135</f>
        <v>30</v>
      </c>
      <c r="U135" s="45"/>
    </row>
    <row r="136" spans="1:21" s="48" customFormat="1">
      <c r="A136" s="45"/>
      <c r="B136" s="46" t="s">
        <v>63</v>
      </c>
      <c r="C136" s="47"/>
      <c r="D136" s="46" t="s">
        <v>30</v>
      </c>
      <c r="E136" s="48" t="s">
        <v>23</v>
      </c>
      <c r="F136" s="47">
        <v>3</v>
      </c>
      <c r="G136" s="49" t="s">
        <v>72</v>
      </c>
      <c r="H136" s="47"/>
      <c r="I136" s="47">
        <v>1</v>
      </c>
      <c r="J136" s="47">
        <v>15</v>
      </c>
      <c r="K136" s="47">
        <f t="shared" si="56"/>
        <v>15</v>
      </c>
      <c r="L136" s="47">
        <v>30</v>
      </c>
      <c r="M136" s="47"/>
      <c r="N136" s="50">
        <v>2</v>
      </c>
      <c r="O136" s="51">
        <f>M136/6</f>
        <v>0</v>
      </c>
      <c r="Q136" s="52">
        <f t="shared" si="57"/>
        <v>30</v>
      </c>
      <c r="R136" s="100">
        <f t="shared" si="58"/>
        <v>0</v>
      </c>
      <c r="S136" s="52">
        <f t="shared" si="59"/>
        <v>30</v>
      </c>
    </row>
    <row r="137" spans="1:21" s="48" customFormat="1">
      <c r="A137" s="45"/>
      <c r="B137" s="46" t="s">
        <v>191</v>
      </c>
      <c r="D137" s="46" t="s">
        <v>30</v>
      </c>
      <c r="E137" s="46" t="s">
        <v>169</v>
      </c>
      <c r="F137" s="47">
        <v>4</v>
      </c>
      <c r="G137" s="49" t="s">
        <v>73</v>
      </c>
      <c r="I137" s="47">
        <v>6</v>
      </c>
      <c r="J137" s="47">
        <v>20</v>
      </c>
      <c r="K137" s="47">
        <f t="shared" si="56"/>
        <v>15</v>
      </c>
      <c r="L137" s="47">
        <v>30</v>
      </c>
      <c r="M137" s="47"/>
      <c r="N137" s="50">
        <f>L137/K137</f>
        <v>2</v>
      </c>
      <c r="O137" s="51">
        <f>M137/6</f>
        <v>0</v>
      </c>
      <c r="Q137" s="52">
        <f t="shared" si="57"/>
        <v>30</v>
      </c>
      <c r="R137" s="100">
        <f t="shared" si="58"/>
        <v>0</v>
      </c>
      <c r="S137" s="52">
        <f t="shared" si="59"/>
        <v>30</v>
      </c>
    </row>
    <row r="138" spans="1:21" s="48" customFormat="1">
      <c r="A138" s="45" t="s">
        <v>135</v>
      </c>
      <c r="B138" s="46" t="s">
        <v>156</v>
      </c>
      <c r="D138" s="46" t="s">
        <v>30</v>
      </c>
      <c r="E138" s="46" t="s">
        <v>169</v>
      </c>
      <c r="F138" s="47">
        <v>4</v>
      </c>
      <c r="G138" s="49" t="s">
        <v>72</v>
      </c>
      <c r="I138" s="47">
        <v>5</v>
      </c>
      <c r="J138" s="47">
        <v>19</v>
      </c>
      <c r="K138" s="47">
        <f t="shared" si="56"/>
        <v>15</v>
      </c>
      <c r="L138" s="47">
        <v>30</v>
      </c>
      <c r="M138" s="47"/>
      <c r="N138" s="50">
        <f>L138/K138</f>
        <v>2</v>
      </c>
      <c r="O138" s="51">
        <f>M138/6</f>
        <v>0</v>
      </c>
      <c r="Q138" s="52">
        <f t="shared" si="57"/>
        <v>30</v>
      </c>
      <c r="R138" s="100">
        <f t="shared" si="58"/>
        <v>0</v>
      </c>
      <c r="S138" s="52">
        <f t="shared" si="59"/>
        <v>30</v>
      </c>
    </row>
    <row r="139" spans="1:21" s="48" customFormat="1">
      <c r="A139" s="45" t="s">
        <v>136</v>
      </c>
      <c r="B139" s="46" t="s">
        <v>71</v>
      </c>
      <c r="D139" s="46" t="s">
        <v>30</v>
      </c>
      <c r="E139" s="46" t="s">
        <v>122</v>
      </c>
      <c r="F139" s="47">
        <v>4</v>
      </c>
      <c r="G139" s="49" t="s">
        <v>74</v>
      </c>
      <c r="I139" s="47">
        <v>2</v>
      </c>
      <c r="J139" s="47">
        <v>16</v>
      </c>
      <c r="K139" s="47">
        <f t="shared" si="56"/>
        <v>15</v>
      </c>
      <c r="L139" s="47">
        <v>30</v>
      </c>
      <c r="M139" s="47"/>
      <c r="N139" s="50">
        <f>L139/K139</f>
        <v>2</v>
      </c>
      <c r="O139" s="51">
        <f>M139/6</f>
        <v>0</v>
      </c>
      <c r="Q139" s="52">
        <f t="shared" si="57"/>
        <v>30</v>
      </c>
      <c r="R139" s="100">
        <f t="shared" si="58"/>
        <v>0</v>
      </c>
      <c r="S139" s="52">
        <f t="shared" si="59"/>
        <v>30</v>
      </c>
    </row>
    <row r="140" spans="1:21" s="48" customFormat="1">
      <c r="A140" s="149" t="s">
        <v>135</v>
      </c>
      <c r="B140" s="46" t="s">
        <v>228</v>
      </c>
      <c r="D140" s="46" t="s">
        <v>30</v>
      </c>
      <c r="E140" s="46" t="s">
        <v>169</v>
      </c>
      <c r="F140" s="47">
        <v>4</v>
      </c>
      <c r="G140" s="49" t="s">
        <v>190</v>
      </c>
      <c r="I140" s="47">
        <v>6</v>
      </c>
      <c r="J140" s="47">
        <v>20</v>
      </c>
      <c r="K140" s="47">
        <f t="shared" si="56"/>
        <v>15</v>
      </c>
      <c r="L140" s="47">
        <v>30</v>
      </c>
      <c r="M140" s="47"/>
      <c r="N140" s="50">
        <v>2</v>
      </c>
      <c r="O140" s="51"/>
      <c r="Q140" s="52">
        <f t="shared" si="57"/>
        <v>30</v>
      </c>
      <c r="R140" s="100">
        <f t="shared" si="58"/>
        <v>0</v>
      </c>
      <c r="S140" s="52">
        <f t="shared" si="59"/>
        <v>30</v>
      </c>
    </row>
    <row r="141" spans="1:21" s="48" customFormat="1">
      <c r="A141" s="149" t="s">
        <v>175</v>
      </c>
      <c r="B141" s="46" t="s">
        <v>210</v>
      </c>
      <c r="D141" s="46" t="s">
        <v>30</v>
      </c>
      <c r="E141" s="46" t="s">
        <v>169</v>
      </c>
      <c r="F141" s="47">
        <v>5</v>
      </c>
      <c r="G141" s="49" t="s">
        <v>73</v>
      </c>
      <c r="I141" s="47">
        <v>6</v>
      </c>
      <c r="J141" s="47">
        <v>20</v>
      </c>
      <c r="K141" s="47">
        <f t="shared" si="56"/>
        <v>15</v>
      </c>
      <c r="L141" s="47">
        <v>30</v>
      </c>
      <c r="M141" s="47"/>
      <c r="N141" s="50">
        <f>L141/K141</f>
        <v>2</v>
      </c>
      <c r="O141" s="51">
        <f>M141/6</f>
        <v>0</v>
      </c>
      <c r="Q141" s="52">
        <f t="shared" si="57"/>
        <v>30</v>
      </c>
      <c r="R141" s="100">
        <f t="shared" si="58"/>
        <v>0</v>
      </c>
      <c r="S141" s="52">
        <f t="shared" si="59"/>
        <v>30</v>
      </c>
    </row>
    <row r="142" spans="1:21" s="48" customFormat="1">
      <c r="A142" s="45"/>
      <c r="B142" s="46" t="s">
        <v>223</v>
      </c>
      <c r="D142" s="46" t="s">
        <v>30</v>
      </c>
      <c r="E142" s="46" t="s">
        <v>169</v>
      </c>
      <c r="F142" s="47">
        <v>5</v>
      </c>
      <c r="G142" s="49" t="s">
        <v>72</v>
      </c>
      <c r="I142" s="47">
        <v>6</v>
      </c>
      <c r="J142" s="47">
        <v>20</v>
      </c>
      <c r="K142" s="47">
        <f t="shared" si="56"/>
        <v>15</v>
      </c>
      <c r="L142" s="47">
        <v>30</v>
      </c>
      <c r="M142" s="47"/>
      <c r="N142" s="50">
        <f>L142/K142</f>
        <v>2</v>
      </c>
      <c r="O142" s="51">
        <f>M142/6</f>
        <v>0</v>
      </c>
      <c r="Q142" s="52">
        <f t="shared" si="57"/>
        <v>30</v>
      </c>
      <c r="R142" s="100">
        <f t="shared" si="58"/>
        <v>0</v>
      </c>
      <c r="S142" s="52">
        <f t="shared" si="59"/>
        <v>30</v>
      </c>
    </row>
    <row r="143" spans="1:21" s="27" customFormat="1" ht="18.75">
      <c r="A143" s="7"/>
      <c r="B143" s="14"/>
      <c r="C143" s="9"/>
      <c r="D143" s="8"/>
      <c r="E143" s="14"/>
      <c r="F143" s="11"/>
      <c r="G143" s="11"/>
      <c r="H143" s="9"/>
      <c r="I143" s="9"/>
      <c r="J143" s="9"/>
      <c r="K143" s="9"/>
      <c r="L143" s="9"/>
      <c r="M143" s="9"/>
      <c r="N143" s="12"/>
      <c r="O143" s="13"/>
      <c r="P143" s="14"/>
      <c r="Q143" s="15"/>
      <c r="R143" s="15" t="s">
        <v>107</v>
      </c>
      <c r="S143" s="92">
        <f>SUM(S135:S142)</f>
        <v>240</v>
      </c>
      <c r="T143" s="94">
        <v>260</v>
      </c>
      <c r="U143" s="94">
        <f>S143-T143</f>
        <v>-20</v>
      </c>
    </row>
    <row r="144" spans="1:21" s="98" customFormat="1" ht="15.95" customHeight="1">
      <c r="A144" s="91"/>
      <c r="B144" s="38"/>
      <c r="C144" s="39"/>
      <c r="D144" s="38" t="s">
        <v>110</v>
      </c>
      <c r="E144" s="40"/>
      <c r="F144" s="39"/>
      <c r="G144" s="41"/>
      <c r="H144" s="39"/>
      <c r="I144" s="39"/>
      <c r="J144" s="39"/>
      <c r="K144" s="39"/>
      <c r="L144" s="39"/>
      <c r="M144" s="39"/>
      <c r="N144" s="42"/>
      <c r="O144" s="43"/>
      <c r="P144" s="40"/>
      <c r="Q144" s="44"/>
      <c r="R144" s="44"/>
      <c r="S144" s="95"/>
      <c r="T144" s="96"/>
      <c r="U144" s="97"/>
    </row>
    <row r="145" spans="1:21" s="27" customFormat="1" ht="25.5">
      <c r="A145" s="3" t="s">
        <v>15</v>
      </c>
      <c r="B145" s="3" t="s">
        <v>16</v>
      </c>
      <c r="C145" s="4" t="s">
        <v>0</v>
      </c>
      <c r="D145" s="3" t="s">
        <v>17</v>
      </c>
      <c r="E145" s="3" t="s">
        <v>18</v>
      </c>
      <c r="F145" s="3" t="s">
        <v>19</v>
      </c>
      <c r="G145" s="3" t="s">
        <v>20</v>
      </c>
      <c r="H145" s="4" t="s">
        <v>1</v>
      </c>
      <c r="I145" s="3" t="s">
        <v>21</v>
      </c>
      <c r="J145" s="3" t="s">
        <v>22</v>
      </c>
      <c r="K145" s="4" t="s">
        <v>2</v>
      </c>
      <c r="L145" s="3" t="s">
        <v>33</v>
      </c>
      <c r="M145" s="3" t="s">
        <v>34</v>
      </c>
      <c r="N145" s="5" t="s">
        <v>3</v>
      </c>
      <c r="O145" s="5" t="s">
        <v>4</v>
      </c>
      <c r="P145" s="4" t="s">
        <v>32</v>
      </c>
      <c r="Q145" s="3" t="s">
        <v>5</v>
      </c>
      <c r="R145" s="3" t="s">
        <v>6</v>
      </c>
      <c r="S145" s="6" t="s">
        <v>7</v>
      </c>
      <c r="T145" s="84" t="s">
        <v>105</v>
      </c>
      <c r="U145" s="84" t="s">
        <v>106</v>
      </c>
    </row>
    <row r="146" spans="1:21" s="27" customFormat="1">
      <c r="A146" s="7"/>
      <c r="B146" s="8" t="s">
        <v>53</v>
      </c>
      <c r="C146" s="9"/>
      <c r="D146" s="8" t="s">
        <v>27</v>
      </c>
      <c r="E146" s="7" t="s">
        <v>120</v>
      </c>
      <c r="F146" s="11">
        <v>3</v>
      </c>
      <c r="G146" s="11">
        <v>5</v>
      </c>
      <c r="H146" s="9"/>
      <c r="I146" s="9">
        <v>1</v>
      </c>
      <c r="J146" s="9">
        <v>15</v>
      </c>
      <c r="K146" s="9">
        <f>J146-I146+1</f>
        <v>15</v>
      </c>
      <c r="L146" s="9">
        <v>45</v>
      </c>
      <c r="M146" s="9"/>
      <c r="N146" s="12">
        <f>L146/K146</f>
        <v>3</v>
      </c>
      <c r="O146" s="13">
        <f>M146/5</f>
        <v>0</v>
      </c>
      <c r="P146" s="14"/>
      <c r="Q146" s="15">
        <f>IF(K146=0,0,L146)</f>
        <v>45</v>
      </c>
      <c r="R146" s="16">
        <f>IF(K146=0,0,M146/1.5)</f>
        <v>0</v>
      </c>
      <c r="S146" s="15">
        <f>P146+Q146+R146</f>
        <v>45</v>
      </c>
    </row>
    <row r="147" spans="1:21" s="27" customFormat="1">
      <c r="A147" s="7"/>
      <c r="B147" s="8" t="s">
        <v>51</v>
      </c>
      <c r="C147" s="9"/>
      <c r="D147" s="8" t="s">
        <v>27</v>
      </c>
      <c r="E147" s="7" t="s">
        <v>120</v>
      </c>
      <c r="F147" s="11">
        <v>3</v>
      </c>
      <c r="G147" s="11">
        <v>6</v>
      </c>
      <c r="H147" s="9"/>
      <c r="I147" s="9">
        <v>1</v>
      </c>
      <c r="J147" s="9">
        <v>15</v>
      </c>
      <c r="K147" s="9">
        <v>15</v>
      </c>
      <c r="L147" s="9">
        <v>45</v>
      </c>
      <c r="M147" s="9"/>
      <c r="N147" s="12">
        <f>L147/K147</f>
        <v>3</v>
      </c>
      <c r="O147" s="13">
        <f>M147/5</f>
        <v>0</v>
      </c>
      <c r="P147" s="14"/>
      <c r="Q147" s="15">
        <f>IF(K147=0,0,L147)</f>
        <v>45</v>
      </c>
      <c r="R147" s="16">
        <f>IF(K147=0,0,M147/1.5)</f>
        <v>0</v>
      </c>
      <c r="S147" s="15">
        <f>P147+Q147+R147</f>
        <v>45</v>
      </c>
    </row>
    <row r="148" spans="1:21" s="27" customFormat="1">
      <c r="A148" s="7"/>
      <c r="B148" s="8" t="s">
        <v>52</v>
      </c>
      <c r="C148" s="9"/>
      <c r="D148" s="8" t="s">
        <v>27</v>
      </c>
      <c r="E148" s="7" t="s">
        <v>120</v>
      </c>
      <c r="F148" s="11">
        <v>5</v>
      </c>
      <c r="G148" s="11">
        <v>5</v>
      </c>
      <c r="H148" s="9"/>
      <c r="I148" s="9">
        <v>1</v>
      </c>
      <c r="J148" s="9">
        <v>15</v>
      </c>
      <c r="K148" s="9">
        <f>J148-I148+1</f>
        <v>15</v>
      </c>
      <c r="L148" s="9">
        <v>45</v>
      </c>
      <c r="M148" s="9"/>
      <c r="N148" s="12">
        <f>L148/K148</f>
        <v>3</v>
      </c>
      <c r="O148" s="13">
        <f>M148/5</f>
        <v>0</v>
      </c>
      <c r="P148" s="14"/>
      <c r="Q148" s="15">
        <f>IF(K148=0,0,L148)</f>
        <v>45</v>
      </c>
      <c r="R148" s="16">
        <f>IF(K148=0,0,M148/1.5)</f>
        <v>0</v>
      </c>
      <c r="S148" s="15">
        <f>P148+Q148+R148</f>
        <v>45</v>
      </c>
    </row>
    <row r="149" spans="1:21" s="27" customFormat="1">
      <c r="A149" s="7"/>
      <c r="B149" s="8" t="s">
        <v>50</v>
      </c>
      <c r="C149" s="9"/>
      <c r="D149" s="8" t="s">
        <v>27</v>
      </c>
      <c r="E149" s="7" t="s">
        <v>120</v>
      </c>
      <c r="F149" s="11">
        <v>5</v>
      </c>
      <c r="G149" s="11">
        <v>6</v>
      </c>
      <c r="H149" s="9"/>
      <c r="I149" s="9">
        <v>1</v>
      </c>
      <c r="J149" s="9">
        <v>15</v>
      </c>
      <c r="K149" s="9">
        <f>J149-I149+1</f>
        <v>15</v>
      </c>
      <c r="L149" s="9">
        <v>45</v>
      </c>
      <c r="M149" s="9"/>
      <c r="N149" s="12">
        <f>L149/K149</f>
        <v>3</v>
      </c>
      <c r="O149" s="13">
        <f>M149/6</f>
        <v>0</v>
      </c>
      <c r="P149" s="14"/>
      <c r="Q149" s="15">
        <f>IF(K149=0,0,L149)</f>
        <v>45</v>
      </c>
      <c r="R149" s="16">
        <f>IF(K149=0,0,M149/1.5)</f>
        <v>0</v>
      </c>
      <c r="S149" s="15">
        <f>P149+Q149+R149</f>
        <v>45</v>
      </c>
      <c r="T149" s="26"/>
      <c r="U149" s="26"/>
    </row>
    <row r="150" spans="1:21" s="27" customFormat="1" ht="18.75">
      <c r="A150" s="7"/>
      <c r="B150" s="8"/>
      <c r="C150" s="9"/>
      <c r="D150" s="8"/>
      <c r="E150" s="7"/>
      <c r="F150" s="11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92">
        <f>SUM(S146:S149)</f>
        <v>180</v>
      </c>
      <c r="T150" s="94">
        <v>290</v>
      </c>
      <c r="U150" s="94">
        <f>S150-T150</f>
        <v>-110</v>
      </c>
    </row>
    <row r="151" spans="1:21" s="98" customFormat="1" ht="15.95" customHeight="1">
      <c r="A151" s="91"/>
      <c r="B151" s="38"/>
      <c r="C151" s="39"/>
      <c r="D151" s="38" t="s">
        <v>110</v>
      </c>
      <c r="E151" s="40"/>
      <c r="F151" s="39"/>
      <c r="G151" s="41"/>
      <c r="H151" s="39"/>
      <c r="I151" s="39"/>
      <c r="J151" s="39"/>
      <c r="K151" s="39"/>
      <c r="L151" s="39"/>
      <c r="M151" s="39"/>
      <c r="N151" s="42"/>
      <c r="O151" s="43"/>
      <c r="P151" s="40"/>
      <c r="Q151" s="44"/>
      <c r="R151" s="44"/>
      <c r="S151" s="95"/>
      <c r="T151" s="96">
        <v>240</v>
      </c>
      <c r="U151" s="97"/>
    </row>
    <row r="152" spans="1:21" s="27" customFormat="1" ht="25.5">
      <c r="A152" s="3" t="s">
        <v>15</v>
      </c>
      <c r="B152" s="3" t="s">
        <v>16</v>
      </c>
      <c r="C152" s="4" t="s">
        <v>0</v>
      </c>
      <c r="D152" s="3" t="s">
        <v>17</v>
      </c>
      <c r="E152" s="3" t="s">
        <v>18</v>
      </c>
      <c r="F152" s="3" t="s">
        <v>19</v>
      </c>
      <c r="G152" s="3" t="s">
        <v>20</v>
      </c>
      <c r="H152" s="4" t="s">
        <v>1</v>
      </c>
      <c r="I152" s="3" t="s">
        <v>21</v>
      </c>
      <c r="J152" s="3" t="s">
        <v>22</v>
      </c>
      <c r="K152" s="4" t="s">
        <v>2</v>
      </c>
      <c r="L152" s="3" t="s">
        <v>33</v>
      </c>
      <c r="M152" s="3" t="s">
        <v>34</v>
      </c>
      <c r="N152" s="5" t="s">
        <v>3</v>
      </c>
      <c r="O152" s="5" t="s">
        <v>4</v>
      </c>
      <c r="P152" s="4" t="s">
        <v>32</v>
      </c>
      <c r="Q152" s="3" t="s">
        <v>5</v>
      </c>
      <c r="R152" s="3" t="s">
        <v>6</v>
      </c>
      <c r="S152" s="6" t="s">
        <v>7</v>
      </c>
      <c r="T152" s="84" t="s">
        <v>105</v>
      </c>
      <c r="U152" s="84" t="s">
        <v>106</v>
      </c>
    </row>
    <row r="153" spans="1:21" s="27" customFormat="1">
      <c r="A153" s="7" t="s">
        <v>54</v>
      </c>
      <c r="B153" s="8" t="s">
        <v>57</v>
      </c>
      <c r="C153" s="9">
        <v>1</v>
      </c>
      <c r="D153" s="8" t="s">
        <v>10</v>
      </c>
      <c r="E153" s="14" t="s">
        <v>35</v>
      </c>
      <c r="F153" s="11" t="s">
        <v>80</v>
      </c>
      <c r="G153" s="11" t="s">
        <v>36</v>
      </c>
      <c r="H153" s="9"/>
      <c r="I153" s="9">
        <v>1</v>
      </c>
      <c r="J153" s="9">
        <v>6</v>
      </c>
      <c r="K153" s="9">
        <f>J153-I153+1</f>
        <v>6</v>
      </c>
      <c r="L153" s="9"/>
      <c r="M153" s="9">
        <v>60</v>
      </c>
      <c r="N153" s="12">
        <f>L153/K153</f>
        <v>0</v>
      </c>
      <c r="O153" s="13">
        <f>M153/5</f>
        <v>12</v>
      </c>
      <c r="P153" s="14"/>
      <c r="Q153" s="15">
        <f>IF(K153=0,0,L153)</f>
        <v>0</v>
      </c>
      <c r="R153" s="16">
        <f>IF(K153=0,0,M153/1.5)</f>
        <v>40</v>
      </c>
      <c r="S153" s="15">
        <f>P153+Q153+R153</f>
        <v>40</v>
      </c>
    </row>
    <row r="154" spans="1:21" s="27" customFormat="1">
      <c r="A154" s="7" t="s">
        <v>136</v>
      </c>
      <c r="B154" s="8" t="s">
        <v>51</v>
      </c>
      <c r="C154" s="9"/>
      <c r="D154" s="8" t="s">
        <v>10</v>
      </c>
      <c r="E154" s="14" t="s">
        <v>111</v>
      </c>
      <c r="F154" s="11">
        <v>6</v>
      </c>
      <c r="G154" s="11" t="s">
        <v>73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>
        <f>L154/K154</f>
        <v>2</v>
      </c>
      <c r="O154" s="13">
        <f>M154/5</f>
        <v>0</v>
      </c>
      <c r="P154" s="14"/>
      <c r="Q154" s="15">
        <f>IF(K154=0,0,L154)</f>
        <v>30</v>
      </c>
      <c r="R154" s="16">
        <f>IF(K154=0,0,M154/1.5)</f>
        <v>0</v>
      </c>
      <c r="S154" s="15">
        <f>P154+Q154+R154</f>
        <v>30</v>
      </c>
    </row>
    <row r="155" spans="1:21" s="27" customFormat="1">
      <c r="A155" s="7" t="s">
        <v>54</v>
      </c>
      <c r="B155" s="8" t="s">
        <v>56</v>
      </c>
      <c r="C155" s="9">
        <v>1</v>
      </c>
      <c r="D155" s="8" t="s">
        <v>10</v>
      </c>
      <c r="E155" s="14" t="s">
        <v>35</v>
      </c>
      <c r="F155" s="11" t="s">
        <v>77</v>
      </c>
      <c r="G155" s="11" t="s">
        <v>36</v>
      </c>
      <c r="H155" s="9"/>
      <c r="I155" s="9">
        <v>1</v>
      </c>
      <c r="J155" s="9">
        <v>6</v>
      </c>
      <c r="K155" s="9">
        <f t="shared" ref="K155" si="60">J155-I155+1</f>
        <v>6</v>
      </c>
      <c r="L155" s="9"/>
      <c r="M155" s="9">
        <v>60</v>
      </c>
      <c r="N155" s="12">
        <f t="shared" ref="N155" si="61">L155/K155</f>
        <v>0</v>
      </c>
      <c r="O155" s="13">
        <f>M155/5</f>
        <v>12</v>
      </c>
      <c r="P155" s="14"/>
      <c r="Q155" s="15">
        <f>IF(K155=0,0,L155)</f>
        <v>0</v>
      </c>
      <c r="R155" s="16">
        <f>IF(K155=0,0,M155/1.5)</f>
        <v>40</v>
      </c>
      <c r="S155" s="15">
        <f>P155+Q155+R155</f>
        <v>40</v>
      </c>
    </row>
    <row r="156" spans="1:21" s="28" customFormat="1">
      <c r="A156" s="7" t="s">
        <v>136</v>
      </c>
      <c r="B156" s="8" t="s">
        <v>52</v>
      </c>
      <c r="C156" s="9"/>
      <c r="D156" s="8" t="s">
        <v>186</v>
      </c>
      <c r="E156" s="14" t="s">
        <v>111</v>
      </c>
      <c r="F156" s="11">
        <v>7</v>
      </c>
      <c r="G156" s="11" t="s">
        <v>108</v>
      </c>
      <c r="H156" s="9"/>
      <c r="I156" s="9">
        <v>1</v>
      </c>
      <c r="J156" s="9">
        <v>15</v>
      </c>
      <c r="K156" s="9">
        <f>J156-I156+1</f>
        <v>15</v>
      </c>
      <c r="L156" s="9">
        <v>30</v>
      </c>
      <c r="M156" s="9"/>
      <c r="N156" s="12">
        <f>L156/K156</f>
        <v>2</v>
      </c>
      <c r="O156" s="13">
        <f>M156/5</f>
        <v>0</v>
      </c>
      <c r="P156" s="14"/>
      <c r="Q156" s="15">
        <f>IF(K156=0,0,L156)</f>
        <v>30</v>
      </c>
      <c r="R156" s="16">
        <f>IF(K156=0,0,M156/1.5)</f>
        <v>0</v>
      </c>
      <c r="S156" s="15">
        <f>P156+Q156+R156</f>
        <v>30</v>
      </c>
      <c r="T156" s="27"/>
      <c r="U156" s="56"/>
    </row>
    <row r="157" spans="1:21" s="27" customFormat="1" ht="18.75">
      <c r="A157" s="7"/>
      <c r="B157" s="8"/>
      <c r="C157" s="9"/>
      <c r="D157" s="8"/>
      <c r="E157" s="14"/>
      <c r="F157" s="11"/>
      <c r="G157" s="11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5" t="s">
        <v>107</v>
      </c>
      <c r="S157" s="92">
        <f>SUM(S153:S156)</f>
        <v>140</v>
      </c>
      <c r="T157" s="94">
        <v>290</v>
      </c>
      <c r="U157" s="94">
        <f>S157-T157</f>
        <v>-150</v>
      </c>
    </row>
    <row r="158" spans="1:21" s="98" customFormat="1" ht="15.95" customHeight="1">
      <c r="A158" s="91"/>
      <c r="B158" s="38"/>
      <c r="C158" s="39"/>
      <c r="D158" s="38" t="s">
        <v>110</v>
      </c>
      <c r="E158" s="40"/>
      <c r="F158" s="39"/>
      <c r="G158" s="41"/>
      <c r="H158" s="39"/>
      <c r="I158" s="39"/>
      <c r="J158" s="39"/>
      <c r="K158" s="39"/>
      <c r="L158" s="39"/>
      <c r="M158" s="39"/>
      <c r="N158" s="42"/>
      <c r="O158" s="43"/>
      <c r="P158" s="40"/>
      <c r="Q158" s="44"/>
      <c r="R158" s="44"/>
      <c r="S158" s="95"/>
      <c r="T158" s="96">
        <v>200</v>
      </c>
      <c r="U158" s="97"/>
    </row>
    <row r="159" spans="1:21" s="27" customFormat="1" ht="25.5">
      <c r="A159" s="3" t="s">
        <v>15</v>
      </c>
      <c r="B159" s="3" t="s">
        <v>16</v>
      </c>
      <c r="C159" s="4" t="s">
        <v>0</v>
      </c>
      <c r="D159" s="3" t="s">
        <v>17</v>
      </c>
      <c r="E159" s="3" t="s">
        <v>18</v>
      </c>
      <c r="F159" s="3" t="s">
        <v>19</v>
      </c>
      <c r="G159" s="3" t="s">
        <v>20</v>
      </c>
      <c r="H159" s="4" t="s">
        <v>1</v>
      </c>
      <c r="I159" s="3" t="s">
        <v>21</v>
      </c>
      <c r="J159" s="3" t="s">
        <v>22</v>
      </c>
      <c r="K159" s="4" t="s">
        <v>2</v>
      </c>
      <c r="L159" s="3" t="s">
        <v>33</v>
      </c>
      <c r="M159" s="3" t="s">
        <v>34</v>
      </c>
      <c r="N159" s="5" t="s">
        <v>3</v>
      </c>
      <c r="O159" s="5" t="s">
        <v>4</v>
      </c>
      <c r="P159" s="4" t="s">
        <v>32</v>
      </c>
      <c r="Q159" s="3" t="s">
        <v>5</v>
      </c>
      <c r="R159" s="3" t="s">
        <v>6</v>
      </c>
      <c r="S159" s="6" t="s">
        <v>7</v>
      </c>
      <c r="T159" s="84" t="s">
        <v>105</v>
      </c>
      <c r="U159" s="84" t="s">
        <v>106</v>
      </c>
    </row>
    <row r="160" spans="1:21" s="27" customFormat="1">
      <c r="A160" s="7" t="s">
        <v>92</v>
      </c>
      <c r="B160" s="8" t="s">
        <v>56</v>
      </c>
      <c r="C160" s="9">
        <v>1</v>
      </c>
      <c r="D160" s="8" t="s">
        <v>31</v>
      </c>
      <c r="E160" s="14" t="s">
        <v>116</v>
      </c>
      <c r="F160" s="11">
        <v>4</v>
      </c>
      <c r="G160" s="11" t="s">
        <v>36</v>
      </c>
      <c r="H160" s="9"/>
      <c r="I160" s="9">
        <v>9</v>
      </c>
      <c r="J160" s="9">
        <v>15</v>
      </c>
      <c r="K160" s="9">
        <f>J160-I160+1</f>
        <v>7</v>
      </c>
      <c r="L160" s="9"/>
      <c r="M160" s="9">
        <v>42</v>
      </c>
      <c r="N160" s="12">
        <f>L160/K160</f>
        <v>0</v>
      </c>
      <c r="O160" s="13">
        <f>M160/6</f>
        <v>7</v>
      </c>
      <c r="P160" s="14"/>
      <c r="Q160" s="15">
        <f>IF(K160=0,0,L160)</f>
        <v>0</v>
      </c>
      <c r="R160" s="16">
        <f>IF(K160=0,0,M160/1.5)</f>
        <v>28</v>
      </c>
      <c r="S160" s="15">
        <f>P160+Q160+R160</f>
        <v>28</v>
      </c>
    </row>
    <row r="161" spans="1:21" s="27" customFormat="1">
      <c r="A161" s="7" t="s">
        <v>92</v>
      </c>
      <c r="B161" s="8" t="s">
        <v>56</v>
      </c>
      <c r="C161" s="9">
        <v>2</v>
      </c>
      <c r="D161" s="8" t="s">
        <v>31</v>
      </c>
      <c r="E161" s="14" t="s">
        <v>116</v>
      </c>
      <c r="F161" s="11">
        <v>4</v>
      </c>
      <c r="G161" s="11" t="s">
        <v>37</v>
      </c>
      <c r="H161" s="9"/>
      <c r="I161" s="9">
        <v>9</v>
      </c>
      <c r="J161" s="9">
        <v>15</v>
      </c>
      <c r="K161" s="9">
        <f>J161-I161+1</f>
        <v>7</v>
      </c>
      <c r="L161" s="9"/>
      <c r="M161" s="9">
        <v>42</v>
      </c>
      <c r="N161" s="12">
        <f>L161/K161</f>
        <v>0</v>
      </c>
      <c r="O161" s="13">
        <f>M161/6</f>
        <v>7</v>
      </c>
      <c r="P161" s="14"/>
      <c r="Q161" s="15">
        <f>IF(K161=0,0,L161)</f>
        <v>0</v>
      </c>
      <c r="R161" s="16">
        <f>IF(K161=0,0,M161/1.5)</f>
        <v>28</v>
      </c>
      <c r="S161" s="15">
        <f>P161+Q161+R161</f>
        <v>28</v>
      </c>
    </row>
    <row r="162" spans="1:21" s="48" customFormat="1">
      <c r="A162" s="45" t="s">
        <v>139</v>
      </c>
      <c r="B162" s="46" t="s">
        <v>71</v>
      </c>
      <c r="D162" s="46" t="s">
        <v>31</v>
      </c>
      <c r="E162" s="46" t="s">
        <v>114</v>
      </c>
      <c r="F162" s="47">
        <v>5</v>
      </c>
      <c r="G162" s="49" t="s">
        <v>124</v>
      </c>
      <c r="I162" s="47">
        <v>2</v>
      </c>
      <c r="J162" s="47">
        <v>16</v>
      </c>
      <c r="K162" s="47">
        <f>J162-I162+1</f>
        <v>15</v>
      </c>
      <c r="L162" s="47">
        <v>60</v>
      </c>
      <c r="M162" s="47"/>
      <c r="N162" s="50">
        <f>L162/K162</f>
        <v>4</v>
      </c>
      <c r="O162" s="51">
        <f>M162/6</f>
        <v>0</v>
      </c>
      <c r="Q162" s="52">
        <f>IF(K162=0,0,L162)</f>
        <v>60</v>
      </c>
      <c r="R162" s="100">
        <f>IF(K162=0,0,M162/1.5)</f>
        <v>0</v>
      </c>
      <c r="S162" s="52">
        <f>P162+Q162+R162</f>
        <v>60</v>
      </c>
    </row>
    <row r="163" spans="1:21" s="48" customFormat="1">
      <c r="A163" s="45" t="s">
        <v>139</v>
      </c>
      <c r="B163" s="46" t="s">
        <v>71</v>
      </c>
      <c r="D163" s="46" t="s">
        <v>31</v>
      </c>
      <c r="E163" s="46" t="s">
        <v>114</v>
      </c>
      <c r="F163" s="47">
        <v>5</v>
      </c>
      <c r="G163" s="49" t="s">
        <v>95</v>
      </c>
      <c r="I163" s="47">
        <v>17</v>
      </c>
      <c r="J163" s="47">
        <v>19</v>
      </c>
      <c r="K163" s="47">
        <f>J163-I163+1</f>
        <v>3</v>
      </c>
      <c r="L163" s="47">
        <v>15</v>
      </c>
      <c r="M163" s="47"/>
      <c r="N163" s="50">
        <f>L163/K163</f>
        <v>5</v>
      </c>
      <c r="O163" s="51">
        <f>M163/6</f>
        <v>0</v>
      </c>
      <c r="Q163" s="52">
        <f>IF(K163=0,0,L163)</f>
        <v>15</v>
      </c>
      <c r="R163" s="100">
        <f>IF(K163=0,0,M163/1.5)</f>
        <v>0</v>
      </c>
      <c r="S163" s="52">
        <f>P163+Q163+R163</f>
        <v>15</v>
      </c>
    </row>
    <row r="164" spans="1:21" s="27" customFormat="1">
      <c r="A164" s="7" t="s">
        <v>92</v>
      </c>
      <c r="B164" s="8" t="s">
        <v>66</v>
      </c>
      <c r="C164" s="9">
        <v>1</v>
      </c>
      <c r="D164" s="8" t="s">
        <v>31</v>
      </c>
      <c r="E164" s="14" t="s">
        <v>96</v>
      </c>
      <c r="F164" s="24">
        <v>6</v>
      </c>
      <c r="G164" s="11" t="s">
        <v>36</v>
      </c>
      <c r="H164" s="9"/>
      <c r="I164" s="9">
        <v>1</v>
      </c>
      <c r="J164" s="9">
        <v>5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/>
      <c r="R164" s="16">
        <f>IF(K164=0,0,M164/1.5)</f>
        <v>20</v>
      </c>
      <c r="S164" s="15">
        <f>P164+Q164+R164</f>
        <v>20</v>
      </c>
      <c r="T164" s="55"/>
      <c r="U164" s="56"/>
    </row>
    <row r="165" spans="1:21" s="27" customFormat="1" ht="18.75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92">
        <f>SUM(S160:S164)</f>
        <v>151</v>
      </c>
      <c r="T165" s="93">
        <v>260</v>
      </c>
      <c r="U165" s="94">
        <f>S165-T165</f>
        <v>-109</v>
      </c>
    </row>
    <row r="166" spans="1:21" s="98" customFormat="1" ht="15.95" customHeight="1">
      <c r="A166" s="91"/>
      <c r="B166" s="38"/>
      <c r="C166" s="39"/>
      <c r="D166" s="38" t="s">
        <v>110</v>
      </c>
      <c r="E166" s="40"/>
      <c r="F166" s="39"/>
      <c r="G166" s="41"/>
      <c r="H166" s="39"/>
      <c r="I166" s="39"/>
      <c r="J166" s="39"/>
      <c r="K166" s="39"/>
      <c r="L166" s="39"/>
      <c r="M166" s="39"/>
      <c r="N166" s="42"/>
      <c r="O166" s="43"/>
      <c r="P166" s="40"/>
      <c r="Q166" s="44"/>
      <c r="R166" s="44"/>
      <c r="S166" s="95"/>
      <c r="T166" s="96">
        <v>135</v>
      </c>
      <c r="U166" s="97"/>
    </row>
    <row r="167" spans="1:21" s="27" customFormat="1" ht="25.5">
      <c r="A167" s="3" t="s">
        <v>15</v>
      </c>
      <c r="B167" s="3" t="s">
        <v>16</v>
      </c>
      <c r="C167" s="4" t="s">
        <v>0</v>
      </c>
      <c r="D167" s="3" t="s">
        <v>17</v>
      </c>
      <c r="E167" s="3" t="s">
        <v>18</v>
      </c>
      <c r="F167" s="3" t="s">
        <v>19</v>
      </c>
      <c r="G167" s="3" t="s">
        <v>20</v>
      </c>
      <c r="H167" s="4" t="s">
        <v>1</v>
      </c>
      <c r="I167" s="3" t="s">
        <v>21</v>
      </c>
      <c r="J167" s="3" t="s">
        <v>22</v>
      </c>
      <c r="K167" s="4" t="s">
        <v>2</v>
      </c>
      <c r="L167" s="3" t="s">
        <v>33</v>
      </c>
      <c r="M167" s="3" t="s">
        <v>34</v>
      </c>
      <c r="N167" s="5" t="s">
        <v>3</v>
      </c>
      <c r="O167" s="5" t="s">
        <v>4</v>
      </c>
      <c r="P167" s="4" t="s">
        <v>32</v>
      </c>
      <c r="Q167" s="3" t="s">
        <v>5</v>
      </c>
      <c r="R167" s="3" t="s">
        <v>6</v>
      </c>
      <c r="S167" s="6" t="s">
        <v>7</v>
      </c>
      <c r="T167" s="84" t="s">
        <v>105</v>
      </c>
      <c r="U167" s="84" t="s">
        <v>106</v>
      </c>
    </row>
    <row r="168" spans="1:21" s="27" customFormat="1">
      <c r="A168" s="7" t="s">
        <v>92</v>
      </c>
      <c r="B168" s="8" t="s">
        <v>61</v>
      </c>
      <c r="C168" s="9">
        <v>1</v>
      </c>
      <c r="D168" s="8" t="s">
        <v>44</v>
      </c>
      <c r="E168" s="14" t="s">
        <v>98</v>
      </c>
      <c r="F168" s="24">
        <v>2</v>
      </c>
      <c r="G168" s="11" t="s">
        <v>36</v>
      </c>
      <c r="H168" s="9"/>
      <c r="I168" s="9">
        <v>2</v>
      </c>
      <c r="J168" s="9">
        <v>6</v>
      </c>
      <c r="K168" s="9">
        <f t="shared" ref="K168:K181" si="62">J168-I168+1</f>
        <v>5</v>
      </c>
      <c r="L168" s="9"/>
      <c r="M168" s="9">
        <v>30</v>
      </c>
      <c r="N168" s="12"/>
      <c r="O168" s="13">
        <f t="shared" ref="O168:O178" si="63">M168/6</f>
        <v>5</v>
      </c>
      <c r="P168" s="14"/>
      <c r="Q168" s="15">
        <f t="shared" ref="Q168:Q181" si="64">IF(K168=0,0,L168)</f>
        <v>0</v>
      </c>
      <c r="R168" s="16">
        <f t="shared" ref="R168:R181" si="65">IF(K168=0,0,M168/1.5)</f>
        <v>20</v>
      </c>
      <c r="S168" s="15">
        <f t="shared" ref="S168:S181" si="66">P168+Q168+R168</f>
        <v>20</v>
      </c>
    </row>
    <row r="169" spans="1:21" s="27" customFormat="1">
      <c r="A169" s="7" t="s">
        <v>92</v>
      </c>
      <c r="B169" s="8" t="s">
        <v>61</v>
      </c>
      <c r="C169" s="9">
        <v>2</v>
      </c>
      <c r="D169" s="8" t="s">
        <v>44</v>
      </c>
      <c r="E169" s="14" t="s">
        <v>98</v>
      </c>
      <c r="F169" s="24">
        <v>2</v>
      </c>
      <c r="G169" s="11" t="s">
        <v>37</v>
      </c>
      <c r="H169" s="9"/>
      <c r="I169" s="9">
        <v>2</v>
      </c>
      <c r="J169" s="9">
        <v>6</v>
      </c>
      <c r="K169" s="9">
        <f t="shared" si="62"/>
        <v>5</v>
      </c>
      <c r="L169" s="9"/>
      <c r="M169" s="9">
        <v>30</v>
      </c>
      <c r="N169" s="12"/>
      <c r="O169" s="13">
        <f t="shared" si="63"/>
        <v>5</v>
      </c>
      <c r="P169" s="14"/>
      <c r="Q169" s="15">
        <f t="shared" si="64"/>
        <v>0</v>
      </c>
      <c r="R169" s="16">
        <f t="shared" si="65"/>
        <v>20</v>
      </c>
      <c r="S169" s="15">
        <f t="shared" si="66"/>
        <v>20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si="62"/>
        <v>5</v>
      </c>
      <c r="L170" s="9"/>
      <c r="M170" s="9">
        <v>30</v>
      </c>
      <c r="N170" s="12"/>
      <c r="O170" s="13">
        <f t="shared" si="63"/>
        <v>5</v>
      </c>
      <c r="P170" s="14"/>
      <c r="Q170" s="15">
        <f t="shared" si="64"/>
        <v>0</v>
      </c>
      <c r="R170" s="16">
        <f t="shared" si="65"/>
        <v>20</v>
      </c>
      <c r="S170" s="15">
        <f t="shared" si="66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si="62"/>
        <v>5</v>
      </c>
      <c r="L171" s="9"/>
      <c r="M171" s="9">
        <v>30</v>
      </c>
      <c r="N171" s="12"/>
      <c r="O171" s="13">
        <f t="shared" si="63"/>
        <v>5</v>
      </c>
      <c r="P171" s="14"/>
      <c r="Q171" s="15">
        <f t="shared" si="64"/>
        <v>0</v>
      </c>
      <c r="R171" s="16">
        <f t="shared" si="65"/>
        <v>20</v>
      </c>
      <c r="S171" s="15">
        <f t="shared" si="66"/>
        <v>20</v>
      </c>
    </row>
    <row r="172" spans="1:21" s="28" customFormat="1">
      <c r="A172" s="7" t="s">
        <v>92</v>
      </c>
      <c r="B172" s="8" t="s">
        <v>57</v>
      </c>
      <c r="C172" s="9">
        <v>1</v>
      </c>
      <c r="D172" s="8" t="s">
        <v>44</v>
      </c>
      <c r="E172" s="14" t="s">
        <v>116</v>
      </c>
      <c r="F172" s="11">
        <v>3</v>
      </c>
      <c r="G172" s="11" t="s">
        <v>36</v>
      </c>
      <c r="H172" s="9"/>
      <c r="I172" s="9">
        <v>9</v>
      </c>
      <c r="J172" s="9">
        <v>15</v>
      </c>
      <c r="K172" s="9">
        <f t="shared" si="62"/>
        <v>7</v>
      </c>
      <c r="L172" s="9"/>
      <c r="M172" s="9">
        <v>42</v>
      </c>
      <c r="N172" s="12">
        <f>L172/K172</f>
        <v>0</v>
      </c>
      <c r="O172" s="13">
        <f t="shared" si="63"/>
        <v>7</v>
      </c>
      <c r="P172" s="14"/>
      <c r="Q172" s="15">
        <f t="shared" si="64"/>
        <v>0</v>
      </c>
      <c r="R172" s="16">
        <f t="shared" si="65"/>
        <v>28</v>
      </c>
      <c r="S172" s="15">
        <f t="shared" si="66"/>
        <v>28</v>
      </c>
      <c r="T172" s="55"/>
      <c r="U172" s="27"/>
    </row>
    <row r="173" spans="1:21" s="27" customFormat="1">
      <c r="A173" s="7" t="s">
        <v>92</v>
      </c>
      <c r="B173" s="8" t="s">
        <v>57</v>
      </c>
      <c r="C173" s="9">
        <v>2</v>
      </c>
      <c r="D173" s="8" t="s">
        <v>44</v>
      </c>
      <c r="E173" s="14" t="s">
        <v>116</v>
      </c>
      <c r="F173" s="11">
        <v>3</v>
      </c>
      <c r="G173" s="11" t="s">
        <v>37</v>
      </c>
      <c r="H173" s="9"/>
      <c r="I173" s="9">
        <v>9</v>
      </c>
      <c r="J173" s="9">
        <v>15</v>
      </c>
      <c r="K173" s="9">
        <f t="shared" si="62"/>
        <v>7</v>
      </c>
      <c r="L173" s="9"/>
      <c r="M173" s="9">
        <v>42</v>
      </c>
      <c r="N173" s="12">
        <f>L173/K173</f>
        <v>0</v>
      </c>
      <c r="O173" s="13">
        <f t="shared" si="63"/>
        <v>7</v>
      </c>
      <c r="P173" s="14"/>
      <c r="Q173" s="15">
        <f t="shared" si="64"/>
        <v>0</v>
      </c>
      <c r="R173" s="16">
        <f t="shared" si="65"/>
        <v>28</v>
      </c>
      <c r="S173" s="15">
        <f t="shared" si="66"/>
        <v>28</v>
      </c>
      <c r="T173" s="55"/>
    </row>
    <row r="174" spans="1:21" s="27" customFormat="1">
      <c r="A174" s="7" t="s">
        <v>92</v>
      </c>
      <c r="B174" s="8" t="s">
        <v>65</v>
      </c>
      <c r="C174" s="9">
        <v>1</v>
      </c>
      <c r="D174" s="8" t="s">
        <v>44</v>
      </c>
      <c r="E174" s="14" t="s">
        <v>96</v>
      </c>
      <c r="F174" s="24">
        <v>5</v>
      </c>
      <c r="G174" s="11" t="s">
        <v>36</v>
      </c>
      <c r="H174" s="9"/>
      <c r="I174" s="9">
        <v>1</v>
      </c>
      <c r="J174" s="9">
        <v>5</v>
      </c>
      <c r="K174" s="9">
        <f t="shared" si="62"/>
        <v>5</v>
      </c>
      <c r="L174" s="9"/>
      <c r="M174" s="9">
        <v>30</v>
      </c>
      <c r="N174" s="12"/>
      <c r="O174" s="13">
        <f t="shared" si="63"/>
        <v>5</v>
      </c>
      <c r="P174" s="14"/>
      <c r="Q174" s="15">
        <f t="shared" si="64"/>
        <v>0</v>
      </c>
      <c r="R174" s="16">
        <f t="shared" si="65"/>
        <v>20</v>
      </c>
      <c r="S174" s="15">
        <f t="shared" si="66"/>
        <v>20</v>
      </c>
      <c r="T174" s="55"/>
    </row>
    <row r="175" spans="1:21" s="27" customFormat="1">
      <c r="A175" s="7" t="s">
        <v>92</v>
      </c>
      <c r="B175" s="8" t="s">
        <v>65</v>
      </c>
      <c r="C175" s="9">
        <v>2</v>
      </c>
      <c r="D175" s="8" t="s">
        <v>44</v>
      </c>
      <c r="E175" s="14" t="s">
        <v>96</v>
      </c>
      <c r="F175" s="24">
        <v>5</v>
      </c>
      <c r="G175" s="11" t="s">
        <v>37</v>
      </c>
      <c r="H175" s="9"/>
      <c r="I175" s="9">
        <v>1</v>
      </c>
      <c r="J175" s="9">
        <v>5</v>
      </c>
      <c r="K175" s="9">
        <f t="shared" si="62"/>
        <v>5</v>
      </c>
      <c r="L175" s="9"/>
      <c r="M175" s="9">
        <v>30</v>
      </c>
      <c r="N175" s="12"/>
      <c r="O175" s="13">
        <f t="shared" si="63"/>
        <v>5</v>
      </c>
      <c r="P175" s="14"/>
      <c r="Q175" s="15">
        <f t="shared" si="64"/>
        <v>0</v>
      </c>
      <c r="R175" s="16">
        <f t="shared" si="65"/>
        <v>20</v>
      </c>
      <c r="S175" s="15">
        <f t="shared" si="66"/>
        <v>20</v>
      </c>
      <c r="T175" s="55"/>
    </row>
    <row r="176" spans="1:21" s="27" customFormat="1">
      <c r="A176" s="7" t="s">
        <v>92</v>
      </c>
      <c r="B176" s="8" t="s">
        <v>69</v>
      </c>
      <c r="C176" s="9">
        <v>1</v>
      </c>
      <c r="D176" s="8" t="s">
        <v>44</v>
      </c>
      <c r="E176" s="14" t="s">
        <v>96</v>
      </c>
      <c r="F176" s="24">
        <v>5</v>
      </c>
      <c r="G176" s="11" t="s">
        <v>36</v>
      </c>
      <c r="H176" s="9"/>
      <c r="I176" s="9">
        <v>6</v>
      </c>
      <c r="J176" s="9">
        <v>10</v>
      </c>
      <c r="K176" s="9">
        <f t="shared" si="62"/>
        <v>5</v>
      </c>
      <c r="L176" s="9"/>
      <c r="M176" s="9">
        <v>30</v>
      </c>
      <c r="N176" s="12"/>
      <c r="O176" s="13">
        <f t="shared" si="63"/>
        <v>5</v>
      </c>
      <c r="P176" s="14"/>
      <c r="Q176" s="15">
        <f t="shared" si="64"/>
        <v>0</v>
      </c>
      <c r="R176" s="16">
        <f t="shared" si="65"/>
        <v>20</v>
      </c>
      <c r="S176" s="15">
        <f t="shared" si="66"/>
        <v>20</v>
      </c>
      <c r="T176" s="55"/>
    </row>
    <row r="177" spans="1:21" s="28" customFormat="1">
      <c r="A177" s="7" t="s">
        <v>92</v>
      </c>
      <c r="B177" s="8" t="s">
        <v>69</v>
      </c>
      <c r="C177" s="9">
        <v>2</v>
      </c>
      <c r="D177" s="8" t="s">
        <v>44</v>
      </c>
      <c r="E177" s="14" t="s">
        <v>96</v>
      </c>
      <c r="F177" s="24">
        <v>5</v>
      </c>
      <c r="G177" s="11" t="s">
        <v>37</v>
      </c>
      <c r="H177" s="9"/>
      <c r="I177" s="9">
        <v>6</v>
      </c>
      <c r="J177" s="9">
        <v>10</v>
      </c>
      <c r="K177" s="9">
        <f t="shared" si="62"/>
        <v>5</v>
      </c>
      <c r="L177" s="9"/>
      <c r="M177" s="9">
        <v>30</v>
      </c>
      <c r="N177" s="12"/>
      <c r="O177" s="13">
        <f t="shared" si="63"/>
        <v>5</v>
      </c>
      <c r="P177" s="14"/>
      <c r="Q177" s="15">
        <f t="shared" si="64"/>
        <v>0</v>
      </c>
      <c r="R177" s="16">
        <f t="shared" si="65"/>
        <v>20</v>
      </c>
      <c r="S177" s="15">
        <f t="shared" si="66"/>
        <v>20</v>
      </c>
      <c r="T177" s="55"/>
      <c r="U177" s="27"/>
    </row>
    <row r="178" spans="1:21" s="27" customFormat="1">
      <c r="A178" s="7" t="s">
        <v>92</v>
      </c>
      <c r="B178" s="8" t="s">
        <v>63</v>
      </c>
      <c r="C178" s="9">
        <v>1</v>
      </c>
      <c r="D178" s="8" t="s">
        <v>44</v>
      </c>
      <c r="E178" s="14" t="s">
        <v>96</v>
      </c>
      <c r="F178" s="24">
        <v>6</v>
      </c>
      <c r="G178" s="11" t="s">
        <v>36</v>
      </c>
      <c r="H178" s="9"/>
      <c r="I178" s="9">
        <v>6</v>
      </c>
      <c r="J178" s="9">
        <v>10</v>
      </c>
      <c r="K178" s="9">
        <f t="shared" si="62"/>
        <v>5</v>
      </c>
      <c r="L178" s="9"/>
      <c r="M178" s="9">
        <v>30</v>
      </c>
      <c r="N178" s="12"/>
      <c r="O178" s="13">
        <f t="shared" si="63"/>
        <v>5</v>
      </c>
      <c r="P178" s="14"/>
      <c r="Q178" s="15">
        <f t="shared" si="64"/>
        <v>0</v>
      </c>
      <c r="R178" s="16">
        <f t="shared" si="65"/>
        <v>20</v>
      </c>
      <c r="S178" s="15">
        <f t="shared" si="66"/>
        <v>20</v>
      </c>
      <c r="T178" s="57"/>
      <c r="U178" s="28"/>
    </row>
    <row r="179" spans="1:21" s="27" customFormat="1">
      <c r="A179" s="7" t="s">
        <v>135</v>
      </c>
      <c r="B179" s="8" t="s">
        <v>53</v>
      </c>
      <c r="C179" s="9"/>
      <c r="D179" s="8" t="s">
        <v>44</v>
      </c>
      <c r="E179" s="7" t="s">
        <v>84</v>
      </c>
      <c r="F179" s="11">
        <v>6</v>
      </c>
      <c r="G179" s="49" t="s">
        <v>108</v>
      </c>
      <c r="H179" s="9"/>
      <c r="I179" s="9">
        <v>1</v>
      </c>
      <c r="J179" s="9">
        <v>15</v>
      </c>
      <c r="K179" s="9">
        <f t="shared" si="62"/>
        <v>15</v>
      </c>
      <c r="L179" s="9">
        <v>30</v>
      </c>
      <c r="M179" s="9"/>
      <c r="N179" s="12">
        <f>L179/K179</f>
        <v>2</v>
      </c>
      <c r="O179" s="13">
        <f>M179/5</f>
        <v>0</v>
      </c>
      <c r="P179" s="14"/>
      <c r="Q179" s="15">
        <f t="shared" si="64"/>
        <v>30</v>
      </c>
      <c r="R179" s="16">
        <f t="shared" si="65"/>
        <v>0</v>
      </c>
      <c r="S179" s="15">
        <f t="shared" si="66"/>
        <v>30</v>
      </c>
      <c r="T179" s="55"/>
    </row>
    <row r="180" spans="1:21" s="27" customFormat="1">
      <c r="A180" s="7" t="s">
        <v>92</v>
      </c>
      <c r="B180" s="8" t="s">
        <v>64</v>
      </c>
      <c r="C180" s="9">
        <v>1</v>
      </c>
      <c r="D180" s="8" t="s">
        <v>44</v>
      </c>
      <c r="E180" s="14" t="s">
        <v>96</v>
      </c>
      <c r="F180" s="24">
        <v>7</v>
      </c>
      <c r="G180" s="49" t="s">
        <v>36</v>
      </c>
      <c r="H180" s="9"/>
      <c r="I180" s="9">
        <v>6</v>
      </c>
      <c r="J180" s="9">
        <v>10</v>
      </c>
      <c r="K180" s="9">
        <f t="shared" si="62"/>
        <v>5</v>
      </c>
      <c r="L180" s="9"/>
      <c r="M180" s="9">
        <v>30</v>
      </c>
      <c r="N180" s="12"/>
      <c r="O180" s="13">
        <f>M180/6</f>
        <v>5</v>
      </c>
      <c r="P180" s="14"/>
      <c r="Q180" s="15">
        <f t="shared" si="64"/>
        <v>0</v>
      </c>
      <c r="R180" s="16">
        <f t="shared" si="65"/>
        <v>20</v>
      </c>
      <c r="S180" s="15">
        <f t="shared" si="66"/>
        <v>20</v>
      </c>
      <c r="T180" s="28"/>
      <c r="U180" s="28"/>
    </row>
    <row r="181" spans="1:21" s="27" customFormat="1">
      <c r="A181" s="7" t="s">
        <v>92</v>
      </c>
      <c r="B181" s="8" t="s">
        <v>64</v>
      </c>
      <c r="C181" s="9">
        <v>2</v>
      </c>
      <c r="D181" s="8" t="s">
        <v>44</v>
      </c>
      <c r="E181" s="14" t="s">
        <v>96</v>
      </c>
      <c r="F181" s="24">
        <v>7</v>
      </c>
      <c r="G181" s="49" t="s">
        <v>37</v>
      </c>
      <c r="H181" s="9"/>
      <c r="I181" s="9">
        <v>6</v>
      </c>
      <c r="J181" s="9">
        <v>10</v>
      </c>
      <c r="K181" s="9">
        <f t="shared" si="62"/>
        <v>5</v>
      </c>
      <c r="L181" s="9"/>
      <c r="M181" s="9">
        <v>30</v>
      </c>
      <c r="N181" s="12"/>
      <c r="O181" s="13">
        <f>M181/6</f>
        <v>5</v>
      </c>
      <c r="P181" s="14"/>
      <c r="Q181" s="15">
        <f t="shared" si="64"/>
        <v>0</v>
      </c>
      <c r="R181" s="16">
        <f t="shared" si="65"/>
        <v>20</v>
      </c>
      <c r="S181" s="15">
        <f t="shared" si="66"/>
        <v>20</v>
      </c>
    </row>
    <row r="182" spans="1:21" s="28" customFormat="1" ht="18.75">
      <c r="A182" s="7"/>
      <c r="B182" s="8"/>
      <c r="C182" s="9"/>
      <c r="D182" s="8"/>
      <c r="E182" s="14"/>
      <c r="F182" s="24"/>
      <c r="G182" s="11"/>
      <c r="H182" s="9"/>
      <c r="I182" s="9"/>
      <c r="J182" s="9"/>
      <c r="K182" s="9"/>
      <c r="L182" s="9"/>
      <c r="M182" s="9"/>
      <c r="N182" s="12"/>
      <c r="O182" s="13"/>
      <c r="P182" s="14"/>
      <c r="Q182" s="15"/>
      <c r="R182" s="15" t="s">
        <v>107</v>
      </c>
      <c r="S182" s="92">
        <f>SUM(S168:S181)</f>
        <v>306</v>
      </c>
      <c r="T182" s="94">
        <v>310</v>
      </c>
      <c r="U182" s="94">
        <f>S182-T182</f>
        <v>-4</v>
      </c>
    </row>
    <row r="183" spans="1:21" s="98" customFormat="1" ht="15.95" customHeight="1">
      <c r="A183" s="91"/>
      <c r="B183" s="38"/>
      <c r="C183" s="39"/>
      <c r="D183" s="38" t="s">
        <v>110</v>
      </c>
      <c r="E183" s="40"/>
      <c r="F183" s="39"/>
      <c r="G183" s="41"/>
      <c r="H183" s="39"/>
      <c r="I183" s="39"/>
      <c r="J183" s="39"/>
      <c r="K183" s="39"/>
      <c r="L183" s="39"/>
      <c r="M183" s="39"/>
      <c r="N183" s="42"/>
      <c r="O183" s="43"/>
      <c r="P183" s="40"/>
      <c r="Q183" s="44"/>
      <c r="R183" s="44"/>
      <c r="S183" s="95"/>
      <c r="T183" s="96"/>
      <c r="U183" s="97"/>
    </row>
    <row r="184" spans="1:21" s="27" customFormat="1" ht="25.5">
      <c r="A184" s="3" t="s">
        <v>15</v>
      </c>
      <c r="B184" s="3" t="s">
        <v>16</v>
      </c>
      <c r="C184" s="4" t="s">
        <v>0</v>
      </c>
      <c r="D184" s="3" t="s">
        <v>17</v>
      </c>
      <c r="E184" s="3" t="s">
        <v>18</v>
      </c>
      <c r="F184" s="3" t="s">
        <v>19</v>
      </c>
      <c r="G184" s="3" t="s">
        <v>20</v>
      </c>
      <c r="H184" s="4" t="s">
        <v>1</v>
      </c>
      <c r="I184" s="3" t="s">
        <v>21</v>
      </c>
      <c r="J184" s="3" t="s">
        <v>22</v>
      </c>
      <c r="K184" s="4" t="s">
        <v>2</v>
      </c>
      <c r="L184" s="3" t="s">
        <v>33</v>
      </c>
      <c r="M184" s="3" t="s">
        <v>34</v>
      </c>
      <c r="N184" s="5" t="s">
        <v>3</v>
      </c>
      <c r="O184" s="5" t="s">
        <v>4</v>
      </c>
      <c r="P184" s="4" t="s">
        <v>32</v>
      </c>
      <c r="Q184" s="3" t="s">
        <v>5</v>
      </c>
      <c r="R184" s="3" t="s">
        <v>6</v>
      </c>
      <c r="S184" s="6" t="s">
        <v>7</v>
      </c>
      <c r="T184" s="84" t="s">
        <v>105</v>
      </c>
      <c r="U184" s="84" t="s">
        <v>106</v>
      </c>
    </row>
    <row r="185" spans="1:21" s="27" customFormat="1">
      <c r="A185" s="32" t="s">
        <v>89</v>
      </c>
      <c r="B185" s="8" t="s">
        <v>58</v>
      </c>
      <c r="D185" s="8" t="s">
        <v>39</v>
      </c>
      <c r="E185" s="8" t="s">
        <v>9</v>
      </c>
      <c r="F185" s="11">
        <v>5</v>
      </c>
      <c r="G185" s="11" t="s">
        <v>72</v>
      </c>
      <c r="H185" s="9"/>
      <c r="I185" s="9">
        <v>1</v>
      </c>
      <c r="J185" s="9">
        <v>15</v>
      </c>
      <c r="K185" s="9">
        <f>J185-I185+1</f>
        <v>15</v>
      </c>
      <c r="L185" s="9">
        <v>30</v>
      </c>
      <c r="M185" s="9"/>
      <c r="N185" s="12">
        <f>L185/K185</f>
        <v>2</v>
      </c>
      <c r="O185" s="13">
        <f>M185/6</f>
        <v>0</v>
      </c>
      <c r="P185" s="14"/>
      <c r="Q185" s="15">
        <f>IF(K185=0,0,L185)</f>
        <v>30</v>
      </c>
      <c r="R185" s="16">
        <f>IF(K185=0,0,M185/1.5)</f>
        <v>0</v>
      </c>
      <c r="S185" s="15">
        <f>P185+Q185+R185</f>
        <v>30</v>
      </c>
    </row>
    <row r="186" spans="1:21" s="27" customFormat="1">
      <c r="A186" s="32" t="s">
        <v>89</v>
      </c>
      <c r="B186" s="8" t="s">
        <v>56</v>
      </c>
      <c r="C186" s="9"/>
      <c r="D186" s="8" t="s">
        <v>39</v>
      </c>
      <c r="E186" s="8" t="s">
        <v>9</v>
      </c>
      <c r="F186" s="11">
        <v>5</v>
      </c>
      <c r="G186" s="11" t="s">
        <v>74</v>
      </c>
      <c r="H186" s="9"/>
      <c r="I186" s="9">
        <v>1</v>
      </c>
      <c r="J186" s="9">
        <v>15</v>
      </c>
      <c r="K186" s="9">
        <f>J186-I186+1</f>
        <v>15</v>
      </c>
      <c r="L186" s="9">
        <v>30</v>
      </c>
      <c r="M186" s="9"/>
      <c r="N186" s="12">
        <f>L186/K186</f>
        <v>2</v>
      </c>
      <c r="O186" s="13">
        <f>M186/5</f>
        <v>0</v>
      </c>
      <c r="P186" s="14"/>
      <c r="Q186" s="15">
        <f>IF(K186=0,0,L186)</f>
        <v>30</v>
      </c>
      <c r="R186" s="16">
        <f>IF(K186=0,0,M186/1.5)</f>
        <v>0</v>
      </c>
      <c r="S186" s="15">
        <f>P186+Q186+R186</f>
        <v>30</v>
      </c>
    </row>
    <row r="187" spans="1:21" s="27" customFormat="1">
      <c r="A187" s="32" t="s">
        <v>89</v>
      </c>
      <c r="B187" s="8" t="s">
        <v>57</v>
      </c>
      <c r="C187" s="9"/>
      <c r="D187" s="8" t="s">
        <v>39</v>
      </c>
      <c r="E187" s="8" t="s">
        <v>9</v>
      </c>
      <c r="F187" s="11">
        <v>6</v>
      </c>
      <c r="G187" s="11" t="s">
        <v>74</v>
      </c>
      <c r="H187" s="9"/>
      <c r="I187" s="9">
        <v>1</v>
      </c>
      <c r="J187" s="9">
        <v>15</v>
      </c>
      <c r="K187" s="9">
        <f>J187-I187+1</f>
        <v>15</v>
      </c>
      <c r="L187" s="9">
        <v>30</v>
      </c>
      <c r="M187" s="9"/>
      <c r="N187" s="12">
        <f>L187/K187</f>
        <v>2</v>
      </c>
      <c r="O187" s="13"/>
      <c r="P187" s="14"/>
      <c r="Q187" s="15">
        <f>IF(K187=0,0,L187)</f>
        <v>30</v>
      </c>
      <c r="R187" s="16">
        <f>IF(K187=0,0,M187/1.5)</f>
        <v>0</v>
      </c>
      <c r="S187" s="15">
        <f>P187+Q187+R187</f>
        <v>30</v>
      </c>
    </row>
    <row r="188" spans="1:21" s="27" customFormat="1" ht="18.75">
      <c r="A188" s="32"/>
      <c r="B188" s="8"/>
      <c r="D188" s="8"/>
      <c r="E188" s="8"/>
      <c r="F188" s="11"/>
      <c r="G188" s="11"/>
      <c r="H188" s="9"/>
      <c r="I188" s="9"/>
      <c r="J188" s="9"/>
      <c r="K188" s="9"/>
      <c r="L188" s="9"/>
      <c r="M188" s="9"/>
      <c r="N188" s="12"/>
      <c r="O188" s="13"/>
      <c r="P188" s="14"/>
      <c r="Q188" s="15"/>
      <c r="R188" s="15" t="s">
        <v>107</v>
      </c>
      <c r="S188" s="92">
        <f>SUM(S185:S187)</f>
        <v>90</v>
      </c>
      <c r="T188" s="94">
        <v>260</v>
      </c>
      <c r="U188" s="94">
        <f>S188-T188</f>
        <v>-170</v>
      </c>
    </row>
    <row r="189" spans="1:21" s="98" customFormat="1" ht="15.95" customHeight="1">
      <c r="A189" s="91"/>
      <c r="B189" s="38"/>
      <c r="C189" s="39"/>
      <c r="D189" s="38" t="s">
        <v>110</v>
      </c>
      <c r="E189" s="40"/>
      <c r="F189" s="39"/>
      <c r="G189" s="41"/>
      <c r="H189" s="39"/>
      <c r="I189" s="39"/>
      <c r="J189" s="39"/>
      <c r="K189" s="39"/>
      <c r="L189" s="39"/>
      <c r="M189" s="39"/>
      <c r="N189" s="42"/>
      <c r="O189" s="43"/>
      <c r="P189" s="40"/>
      <c r="Q189" s="44"/>
      <c r="R189" s="44"/>
      <c r="S189" s="95"/>
      <c r="T189" s="96">
        <v>210</v>
      </c>
      <c r="U189" s="97"/>
    </row>
    <row r="190" spans="1:21" s="27" customFormat="1" ht="25.5">
      <c r="A190" s="3" t="s">
        <v>15</v>
      </c>
      <c r="B190" s="3" t="s">
        <v>16</v>
      </c>
      <c r="C190" s="4" t="s">
        <v>0</v>
      </c>
      <c r="D190" s="3" t="s">
        <v>17</v>
      </c>
      <c r="E190" s="3" t="s">
        <v>18</v>
      </c>
      <c r="F190" s="3" t="s">
        <v>19</v>
      </c>
      <c r="G190" s="3" t="s">
        <v>20</v>
      </c>
      <c r="H190" s="4" t="s">
        <v>1</v>
      </c>
      <c r="I190" s="3" t="s">
        <v>21</v>
      </c>
      <c r="J190" s="3" t="s">
        <v>22</v>
      </c>
      <c r="K190" s="4" t="s">
        <v>2</v>
      </c>
      <c r="L190" s="3" t="s">
        <v>33</v>
      </c>
      <c r="M190" s="3" t="s">
        <v>34</v>
      </c>
      <c r="N190" s="5" t="s">
        <v>3</v>
      </c>
      <c r="O190" s="5" t="s">
        <v>4</v>
      </c>
      <c r="P190" s="4" t="s">
        <v>32</v>
      </c>
      <c r="Q190" s="3" t="s">
        <v>5</v>
      </c>
      <c r="R190" s="3" t="s">
        <v>6</v>
      </c>
      <c r="S190" s="6" t="s">
        <v>7</v>
      </c>
      <c r="T190" s="84" t="s">
        <v>105</v>
      </c>
      <c r="U190" s="84" t="s">
        <v>106</v>
      </c>
    </row>
    <row r="191" spans="1:21" s="27" customFormat="1">
      <c r="A191" s="7" t="s">
        <v>8</v>
      </c>
      <c r="B191" s="8" t="s">
        <v>50</v>
      </c>
      <c r="C191" s="9">
        <v>1</v>
      </c>
      <c r="D191" s="8" t="s">
        <v>38</v>
      </c>
      <c r="E191" s="7" t="s">
        <v>14</v>
      </c>
      <c r="F191" s="11" t="s">
        <v>77</v>
      </c>
      <c r="G191" s="11" t="s">
        <v>36</v>
      </c>
      <c r="H191" s="9">
        <v>1</v>
      </c>
      <c r="I191" s="9">
        <v>1</v>
      </c>
      <c r="J191" s="9">
        <v>6</v>
      </c>
      <c r="K191" s="9">
        <f>J191-I191+1</f>
        <v>6</v>
      </c>
      <c r="L191" s="9"/>
      <c r="M191" s="9">
        <v>60</v>
      </c>
      <c r="N191" s="12">
        <f>M191/K191</f>
        <v>10</v>
      </c>
      <c r="O191" s="13">
        <f>M191/5</f>
        <v>12</v>
      </c>
      <c r="P191" s="14"/>
      <c r="Q191" s="15">
        <f>IF(K191=0,0,L191)</f>
        <v>0</v>
      </c>
      <c r="R191" s="16">
        <f>IF(K191=0,0,M191/1.5)</f>
        <v>40</v>
      </c>
      <c r="S191" s="15">
        <f>P191+Q191+R191</f>
        <v>40</v>
      </c>
    </row>
    <row r="192" spans="1:21" s="27" customFormat="1">
      <c r="A192" s="7" t="s">
        <v>8</v>
      </c>
      <c r="B192" s="8" t="s">
        <v>50</v>
      </c>
      <c r="C192" s="9">
        <v>2</v>
      </c>
      <c r="D192" s="8" t="s">
        <v>38</v>
      </c>
      <c r="E192" s="7" t="s">
        <v>14</v>
      </c>
      <c r="F192" s="11" t="s">
        <v>77</v>
      </c>
      <c r="G192" s="11" t="s">
        <v>37</v>
      </c>
      <c r="H192" s="9">
        <v>2</v>
      </c>
      <c r="I192" s="9">
        <v>1</v>
      </c>
      <c r="J192" s="9">
        <v>6</v>
      </c>
      <c r="K192" s="9">
        <f>J192-I192+1</f>
        <v>6</v>
      </c>
      <c r="L192" s="9"/>
      <c r="M192" s="9">
        <v>60</v>
      </c>
      <c r="N192" s="12">
        <f>M192/K192</f>
        <v>10</v>
      </c>
      <c r="O192" s="13">
        <f>M192/5</f>
        <v>12</v>
      </c>
      <c r="P192" s="14"/>
      <c r="Q192" s="15">
        <f>IF(K192=0,0,L192)</f>
        <v>0</v>
      </c>
      <c r="R192" s="16">
        <f>IF(K192=0,0,M192/1.5)</f>
        <v>40</v>
      </c>
      <c r="S192" s="15">
        <f>P192+Q192+R192</f>
        <v>40</v>
      </c>
    </row>
    <row r="193" spans="1:29" s="27" customFormat="1">
      <c r="A193" s="7" t="s">
        <v>8</v>
      </c>
      <c r="B193" s="8" t="s">
        <v>52</v>
      </c>
      <c r="C193" s="9">
        <v>2</v>
      </c>
      <c r="D193" s="8" t="s">
        <v>38</v>
      </c>
      <c r="E193" s="7" t="s">
        <v>14</v>
      </c>
      <c r="F193" s="11" t="s">
        <v>77</v>
      </c>
      <c r="G193" s="11" t="s">
        <v>36</v>
      </c>
      <c r="H193" s="9">
        <v>1</v>
      </c>
      <c r="I193" s="9">
        <v>7</v>
      </c>
      <c r="J193" s="9">
        <v>12</v>
      </c>
      <c r="K193" s="9">
        <f>J193-I193+1</f>
        <v>6</v>
      </c>
      <c r="L193" s="9"/>
      <c r="M193" s="9">
        <v>60</v>
      </c>
      <c r="N193" s="12">
        <f>L193/K193</f>
        <v>0</v>
      </c>
      <c r="O193" s="13">
        <f>M193/5</f>
        <v>12</v>
      </c>
      <c r="P193" s="14"/>
      <c r="Q193" s="15">
        <f>IF(K193=0,0,L193)</f>
        <v>0</v>
      </c>
      <c r="R193" s="16">
        <f>IF(K193=0,0,M193/1.5)</f>
        <v>40</v>
      </c>
      <c r="S193" s="15">
        <f>P193+Q193+R193</f>
        <v>40</v>
      </c>
    </row>
    <row r="194" spans="1:29" s="27" customFormat="1">
      <c r="A194" s="7" t="s">
        <v>8</v>
      </c>
      <c r="B194" s="8" t="s">
        <v>53</v>
      </c>
      <c r="C194" s="9">
        <v>1</v>
      </c>
      <c r="D194" s="8" t="s">
        <v>38</v>
      </c>
      <c r="E194" s="7" t="s">
        <v>14</v>
      </c>
      <c r="F194" s="11" t="s">
        <v>80</v>
      </c>
      <c r="G194" s="11" t="s">
        <v>36</v>
      </c>
      <c r="H194" s="9">
        <v>1</v>
      </c>
      <c r="I194" s="9">
        <v>7</v>
      </c>
      <c r="J194" s="9">
        <v>12</v>
      </c>
      <c r="K194" s="9">
        <f>J194-I194+1</f>
        <v>6</v>
      </c>
      <c r="L194" s="9"/>
      <c r="M194" s="9">
        <v>60</v>
      </c>
      <c r="N194" s="12">
        <f>L194/K194</f>
        <v>0</v>
      </c>
      <c r="O194" s="13">
        <f>M194/5</f>
        <v>12</v>
      </c>
      <c r="P194" s="14"/>
      <c r="Q194" s="15">
        <f>IF(K194=0,0,L194)</f>
        <v>0</v>
      </c>
      <c r="R194" s="16">
        <f>IF(K194=0,0,M194/1.5)</f>
        <v>40</v>
      </c>
      <c r="S194" s="15">
        <f>P194+Q194+R194</f>
        <v>40</v>
      </c>
      <c r="T194" s="31"/>
    </row>
    <row r="195" spans="1:29" s="27" customFormat="1">
      <c r="A195" s="7" t="s">
        <v>8</v>
      </c>
      <c r="B195" s="8" t="s">
        <v>76</v>
      </c>
      <c r="C195" s="9">
        <v>1</v>
      </c>
      <c r="D195" s="8" t="s">
        <v>38</v>
      </c>
      <c r="E195" s="7" t="s">
        <v>131</v>
      </c>
      <c r="F195" s="11" t="s">
        <v>78</v>
      </c>
      <c r="G195" s="11" t="s">
        <v>36</v>
      </c>
      <c r="H195" s="9">
        <v>1</v>
      </c>
      <c r="I195" s="9">
        <v>2</v>
      </c>
      <c r="J195" s="9">
        <v>11</v>
      </c>
      <c r="K195" s="9">
        <f>J195-I195+1</f>
        <v>10</v>
      </c>
      <c r="L195" s="9"/>
      <c r="M195" s="9">
        <v>120</v>
      </c>
      <c r="N195" s="12">
        <f>L195/K195</f>
        <v>0</v>
      </c>
      <c r="O195" s="13">
        <f>M195/5</f>
        <v>24</v>
      </c>
      <c r="P195" s="14"/>
      <c r="Q195" s="15">
        <f>IF(K195=0,0,L195)</f>
        <v>0</v>
      </c>
      <c r="R195" s="16">
        <f>IF(K195=0,0,M195/1.5)</f>
        <v>80</v>
      </c>
      <c r="S195" s="15">
        <f>P195+Q195+R195</f>
        <v>80</v>
      </c>
      <c r="T195" s="55"/>
    </row>
    <row r="196" spans="1:29" s="27" customFormat="1" ht="18.75">
      <c r="A196" s="7"/>
      <c r="B196" s="8"/>
      <c r="C196" s="9"/>
      <c r="D196" s="8"/>
      <c r="E196" s="32"/>
      <c r="F196" s="11"/>
      <c r="G196" s="11"/>
      <c r="H196" s="9"/>
      <c r="I196" s="9"/>
      <c r="J196" s="9"/>
      <c r="K196" s="9"/>
      <c r="L196" s="9"/>
      <c r="M196" s="9"/>
      <c r="N196" s="12"/>
      <c r="O196" s="13"/>
      <c r="P196" s="14"/>
      <c r="Q196" s="15"/>
      <c r="R196" s="15" t="s">
        <v>107</v>
      </c>
      <c r="S196" s="92">
        <f>SUM(S191:S195)</f>
        <v>240</v>
      </c>
      <c r="T196" s="94">
        <v>310</v>
      </c>
      <c r="U196" s="94">
        <f>S196-T196</f>
        <v>-70</v>
      </c>
    </row>
    <row r="197" spans="1:29" s="98" customFormat="1" ht="15.95" customHeight="1">
      <c r="A197" s="91"/>
      <c r="B197" s="38"/>
      <c r="C197" s="39"/>
      <c r="D197" s="38" t="s">
        <v>110</v>
      </c>
      <c r="E197" s="40"/>
      <c r="F197" s="39"/>
      <c r="G197" s="41"/>
      <c r="H197" s="39"/>
      <c r="I197" s="39"/>
      <c r="J197" s="39"/>
      <c r="K197" s="39"/>
      <c r="L197" s="39"/>
      <c r="M197" s="39"/>
      <c r="N197" s="42"/>
      <c r="O197" s="43"/>
      <c r="P197" s="40"/>
      <c r="Q197" s="44"/>
      <c r="R197" s="44"/>
      <c r="S197" s="95"/>
      <c r="T197" s="96">
        <v>160</v>
      </c>
      <c r="U197" s="97"/>
    </row>
    <row r="198" spans="1:29" s="27" customFormat="1" ht="25.5">
      <c r="A198" s="3" t="s">
        <v>15</v>
      </c>
      <c r="B198" s="3" t="s">
        <v>16</v>
      </c>
      <c r="C198" s="4" t="s">
        <v>0</v>
      </c>
      <c r="D198" s="3" t="s">
        <v>17</v>
      </c>
      <c r="E198" s="3" t="s">
        <v>18</v>
      </c>
      <c r="F198" s="3" t="s">
        <v>19</v>
      </c>
      <c r="G198" s="3" t="s">
        <v>20</v>
      </c>
      <c r="H198" s="4" t="s">
        <v>1</v>
      </c>
      <c r="I198" s="3" t="s">
        <v>21</v>
      </c>
      <c r="J198" s="3" t="s">
        <v>22</v>
      </c>
      <c r="K198" s="4" t="s">
        <v>2</v>
      </c>
      <c r="L198" s="3" t="s">
        <v>33</v>
      </c>
      <c r="M198" s="3" t="s">
        <v>34</v>
      </c>
      <c r="N198" s="5" t="s">
        <v>3</v>
      </c>
      <c r="O198" s="5" t="s">
        <v>4</v>
      </c>
      <c r="P198" s="4" t="s">
        <v>32</v>
      </c>
      <c r="Q198" s="3" t="s">
        <v>5</v>
      </c>
      <c r="R198" s="3" t="s">
        <v>6</v>
      </c>
      <c r="S198" s="6" t="s">
        <v>7</v>
      </c>
      <c r="T198" s="84" t="s">
        <v>105</v>
      </c>
      <c r="U198" s="84" t="s">
        <v>106</v>
      </c>
    </row>
    <row r="199" spans="1:29" s="27" customFormat="1">
      <c r="A199" s="7" t="s">
        <v>8</v>
      </c>
      <c r="B199" s="8" t="s">
        <v>53</v>
      </c>
      <c r="C199" s="9">
        <v>2</v>
      </c>
      <c r="D199" s="46" t="s">
        <v>182</v>
      </c>
      <c r="E199" s="7" t="s">
        <v>14</v>
      </c>
      <c r="F199" s="11" t="s">
        <v>80</v>
      </c>
      <c r="G199" s="11" t="s">
        <v>37</v>
      </c>
      <c r="H199" s="9">
        <v>1</v>
      </c>
      <c r="I199" s="9">
        <v>7</v>
      </c>
      <c r="J199" s="9">
        <v>12</v>
      </c>
      <c r="K199" s="9">
        <f t="shared" ref="K199" si="67">J199-I199+1</f>
        <v>6</v>
      </c>
      <c r="L199" s="9"/>
      <c r="M199" s="9">
        <v>60</v>
      </c>
      <c r="N199" s="12">
        <f t="shared" ref="N199" si="68">L199/K199</f>
        <v>0</v>
      </c>
      <c r="O199" s="13">
        <f t="shared" ref="O199" si="69">M199/5</f>
        <v>12</v>
      </c>
      <c r="P199" s="14"/>
      <c r="Q199" s="15">
        <f>IF(K199=0,0,L199)</f>
        <v>0</v>
      </c>
      <c r="R199" s="16">
        <f t="shared" ref="R199" si="70">IF(K199=0,0,M199/1.5)</f>
        <v>40</v>
      </c>
      <c r="S199" s="15">
        <f t="shared" ref="S199" si="71">P199+Q199+R199</f>
        <v>40</v>
      </c>
      <c r="T199" s="31"/>
    </row>
    <row r="200" spans="1:29" s="34" customFormat="1">
      <c r="A200" s="7" t="s">
        <v>236</v>
      </c>
      <c r="B200" s="7" t="s">
        <v>238</v>
      </c>
      <c r="C200" s="7"/>
      <c r="D200" s="7" t="s">
        <v>245</v>
      </c>
      <c r="E200" s="7" t="s">
        <v>188</v>
      </c>
      <c r="F200" s="9">
        <v>3</v>
      </c>
      <c r="G200" s="9" t="s">
        <v>73</v>
      </c>
      <c r="H200" s="7"/>
      <c r="I200" s="7"/>
      <c r="J200" s="7"/>
      <c r="K200" s="7"/>
      <c r="L200" s="25"/>
      <c r="M200" s="25"/>
      <c r="N200" s="25"/>
      <c r="O200" s="25"/>
      <c r="P200" s="25"/>
      <c r="Q200" s="25"/>
      <c r="R200" s="25"/>
      <c r="S200" s="15">
        <v>30</v>
      </c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48" customFormat="1" ht="18.75">
      <c r="A201" s="45"/>
      <c r="B201" s="46"/>
      <c r="C201" s="47"/>
      <c r="D201" s="86"/>
      <c r="F201" s="49"/>
      <c r="G201" s="49"/>
      <c r="H201" s="47"/>
      <c r="I201" s="47"/>
      <c r="J201" s="47"/>
      <c r="K201" s="47"/>
      <c r="L201" s="47"/>
      <c r="M201" s="47"/>
      <c r="N201" s="50"/>
      <c r="O201" s="51"/>
      <c r="Q201" s="52"/>
      <c r="R201" s="15" t="s">
        <v>107</v>
      </c>
      <c r="S201" s="92">
        <f>SUM(S199)</f>
        <v>40</v>
      </c>
      <c r="T201" s="94">
        <v>210</v>
      </c>
      <c r="U201" s="94">
        <f>S201-T201</f>
        <v>-170</v>
      </c>
    </row>
    <row r="202" spans="1:29" s="110" customFormat="1" ht="15.95" customHeight="1">
      <c r="A202" s="30"/>
      <c r="B202" s="8"/>
      <c r="C202" s="9"/>
      <c r="D202" s="8"/>
      <c r="E202" s="14"/>
      <c r="F202" s="9"/>
      <c r="G202" s="11"/>
      <c r="H202" s="9"/>
      <c r="I202" s="9"/>
      <c r="J202" s="9"/>
      <c r="K202" s="9"/>
      <c r="L202" s="9"/>
      <c r="M202" s="9"/>
      <c r="N202" s="12"/>
      <c r="O202" s="13"/>
      <c r="P202" s="14"/>
      <c r="Q202" s="15"/>
      <c r="R202" s="15"/>
      <c r="S202" s="92"/>
      <c r="T202" s="108"/>
      <c r="U202" s="109"/>
    </row>
    <row r="203" spans="1:29" s="27" customFormat="1" ht="25.5">
      <c r="A203" s="3" t="s">
        <v>15</v>
      </c>
      <c r="B203" s="3" t="s">
        <v>16</v>
      </c>
      <c r="C203" s="4" t="s">
        <v>0</v>
      </c>
      <c r="D203" s="3" t="s">
        <v>17</v>
      </c>
      <c r="E203" s="3" t="s">
        <v>18</v>
      </c>
      <c r="F203" s="3" t="s">
        <v>19</v>
      </c>
      <c r="G203" s="3" t="s">
        <v>20</v>
      </c>
      <c r="H203" s="4" t="s">
        <v>1</v>
      </c>
      <c r="I203" s="3" t="s">
        <v>21</v>
      </c>
      <c r="J203" s="3" t="s">
        <v>22</v>
      </c>
      <c r="K203" s="4" t="s">
        <v>2</v>
      </c>
      <c r="L203" s="3" t="s">
        <v>33</v>
      </c>
      <c r="M203" s="3" t="s">
        <v>34</v>
      </c>
      <c r="N203" s="5" t="s">
        <v>3</v>
      </c>
      <c r="O203" s="5" t="s">
        <v>4</v>
      </c>
      <c r="P203" s="4" t="s">
        <v>32</v>
      </c>
      <c r="Q203" s="3" t="s">
        <v>5</v>
      </c>
      <c r="R203" s="3" t="s">
        <v>6</v>
      </c>
      <c r="S203" s="6" t="s">
        <v>7</v>
      </c>
      <c r="T203" s="84" t="s">
        <v>105</v>
      </c>
      <c r="U203" s="84" t="s">
        <v>106</v>
      </c>
    </row>
    <row r="204" spans="1:29" s="27" customFormat="1">
      <c r="A204" s="7" t="s">
        <v>91</v>
      </c>
      <c r="B204" s="8" t="s">
        <v>58</v>
      </c>
      <c r="D204" s="8" t="s">
        <v>104</v>
      </c>
      <c r="E204" s="14" t="s">
        <v>116</v>
      </c>
      <c r="F204" s="24">
        <v>2</v>
      </c>
      <c r="G204" s="11" t="s">
        <v>36</v>
      </c>
      <c r="I204" s="24">
        <v>1</v>
      </c>
      <c r="J204" s="24">
        <v>8</v>
      </c>
      <c r="K204" s="9">
        <f t="shared" ref="K204:K215" si="72">J204-I204+1</f>
        <v>8</v>
      </c>
      <c r="M204" s="24">
        <v>48</v>
      </c>
      <c r="N204" s="12"/>
      <c r="O204" s="13">
        <f t="shared" ref="O204:O214" si="73">M204/6</f>
        <v>8</v>
      </c>
      <c r="P204" s="14"/>
      <c r="Q204" s="15">
        <f t="shared" ref="Q204:Q212" si="74">IF(K204=0,0,L204)</f>
        <v>0</v>
      </c>
      <c r="R204" s="16">
        <f t="shared" ref="R204:R215" si="75">IF(K204=0,0,M204/1.5)</f>
        <v>32</v>
      </c>
      <c r="S204" s="15">
        <f t="shared" ref="S204:S215" si="76">P204+Q204+R204</f>
        <v>32</v>
      </c>
    </row>
    <row r="205" spans="1:29" s="48" customFormat="1">
      <c r="A205" s="45" t="s">
        <v>91</v>
      </c>
      <c r="B205" s="46" t="s">
        <v>62</v>
      </c>
      <c r="C205" s="47"/>
      <c r="D205" s="46" t="s">
        <v>104</v>
      </c>
      <c r="E205" s="48" t="s">
        <v>99</v>
      </c>
      <c r="F205" s="47">
        <v>2</v>
      </c>
      <c r="G205" s="49" t="s">
        <v>37</v>
      </c>
      <c r="H205" s="47"/>
      <c r="I205" s="47">
        <v>2</v>
      </c>
      <c r="J205" s="47">
        <v>6</v>
      </c>
      <c r="K205" s="47">
        <f t="shared" si="72"/>
        <v>5</v>
      </c>
      <c r="L205" s="47"/>
      <c r="M205" s="47">
        <v>30</v>
      </c>
      <c r="N205" s="50"/>
      <c r="O205" s="51">
        <f t="shared" si="73"/>
        <v>5</v>
      </c>
      <c r="Q205" s="52">
        <f t="shared" si="74"/>
        <v>0</v>
      </c>
      <c r="R205" s="100">
        <f t="shared" si="75"/>
        <v>20</v>
      </c>
      <c r="S205" s="52">
        <f t="shared" si="76"/>
        <v>20</v>
      </c>
    </row>
    <row r="206" spans="1:29" s="83" customFormat="1">
      <c r="A206" s="45" t="s">
        <v>91</v>
      </c>
      <c r="B206" s="46" t="s">
        <v>61</v>
      </c>
      <c r="C206" s="47"/>
      <c r="D206" s="46" t="s">
        <v>104</v>
      </c>
      <c r="E206" s="48" t="s">
        <v>99</v>
      </c>
      <c r="F206" s="47">
        <v>3</v>
      </c>
      <c r="G206" s="49" t="s">
        <v>37</v>
      </c>
      <c r="H206" s="47"/>
      <c r="I206" s="47">
        <v>2</v>
      </c>
      <c r="J206" s="47">
        <v>6</v>
      </c>
      <c r="K206" s="47">
        <f t="shared" si="72"/>
        <v>5</v>
      </c>
      <c r="L206" s="47"/>
      <c r="M206" s="47">
        <v>30</v>
      </c>
      <c r="N206" s="50"/>
      <c r="O206" s="51">
        <f t="shared" si="73"/>
        <v>5</v>
      </c>
      <c r="P206" s="48"/>
      <c r="Q206" s="52">
        <f t="shared" si="74"/>
        <v>0</v>
      </c>
      <c r="R206" s="100">
        <f t="shared" si="75"/>
        <v>20</v>
      </c>
      <c r="S206" s="52">
        <f t="shared" si="76"/>
        <v>20</v>
      </c>
      <c r="T206" s="48"/>
      <c r="U206" s="48"/>
    </row>
    <row r="207" spans="1:29" s="27" customFormat="1">
      <c r="A207" s="7" t="s">
        <v>91</v>
      </c>
      <c r="B207" s="8" t="s">
        <v>57</v>
      </c>
      <c r="C207" s="9"/>
      <c r="D207" s="8" t="s">
        <v>104</v>
      </c>
      <c r="E207" s="14" t="s">
        <v>116</v>
      </c>
      <c r="F207" s="11">
        <v>3</v>
      </c>
      <c r="G207" s="11" t="s">
        <v>36</v>
      </c>
      <c r="H207" s="9"/>
      <c r="I207" s="9">
        <v>1</v>
      </c>
      <c r="J207" s="9">
        <v>8</v>
      </c>
      <c r="K207" s="9">
        <f t="shared" si="72"/>
        <v>8</v>
      </c>
      <c r="L207" s="9"/>
      <c r="M207" s="9">
        <v>48</v>
      </c>
      <c r="N207" s="12"/>
      <c r="O207" s="13">
        <f t="shared" si="73"/>
        <v>8</v>
      </c>
      <c r="P207" s="14"/>
      <c r="Q207" s="15">
        <f t="shared" si="74"/>
        <v>0</v>
      </c>
      <c r="R207" s="16">
        <f t="shared" si="75"/>
        <v>32</v>
      </c>
      <c r="S207" s="15">
        <f t="shared" si="76"/>
        <v>32</v>
      </c>
    </row>
    <row r="208" spans="1:29" s="27" customFormat="1">
      <c r="A208" s="7" t="s">
        <v>91</v>
      </c>
      <c r="B208" s="8" t="s">
        <v>56</v>
      </c>
      <c r="C208" s="9"/>
      <c r="D208" s="8" t="s">
        <v>104</v>
      </c>
      <c r="E208" s="14" t="s">
        <v>116</v>
      </c>
      <c r="F208" s="11">
        <v>4</v>
      </c>
      <c r="G208" s="11" t="s">
        <v>36</v>
      </c>
      <c r="H208" s="9"/>
      <c r="I208" s="9">
        <v>1</v>
      </c>
      <c r="J208" s="9">
        <v>8</v>
      </c>
      <c r="K208" s="9">
        <f t="shared" si="72"/>
        <v>8</v>
      </c>
      <c r="L208" s="9"/>
      <c r="M208" s="9">
        <v>48</v>
      </c>
      <c r="N208" s="12"/>
      <c r="O208" s="13">
        <f t="shared" si="73"/>
        <v>8</v>
      </c>
      <c r="P208" s="14"/>
      <c r="Q208" s="15">
        <f t="shared" si="74"/>
        <v>0</v>
      </c>
      <c r="R208" s="16">
        <f t="shared" si="75"/>
        <v>32</v>
      </c>
      <c r="S208" s="15">
        <f t="shared" si="76"/>
        <v>32</v>
      </c>
    </row>
    <row r="209" spans="1:21" s="27" customFormat="1">
      <c r="A209" s="7" t="s">
        <v>91</v>
      </c>
      <c r="B209" s="8" t="s">
        <v>69</v>
      </c>
      <c r="C209" s="9"/>
      <c r="D209" s="8" t="s">
        <v>104</v>
      </c>
      <c r="E209" s="14" t="s">
        <v>99</v>
      </c>
      <c r="F209" s="24">
        <v>5</v>
      </c>
      <c r="G209" s="11" t="s">
        <v>36</v>
      </c>
      <c r="H209" s="9"/>
      <c r="I209" s="9">
        <v>1</v>
      </c>
      <c r="J209" s="9">
        <v>5</v>
      </c>
      <c r="K209" s="9">
        <f t="shared" si="72"/>
        <v>5</v>
      </c>
      <c r="L209" s="9"/>
      <c r="M209" s="9">
        <v>30</v>
      </c>
      <c r="N209" s="12"/>
      <c r="O209" s="13">
        <f t="shared" si="73"/>
        <v>5</v>
      </c>
      <c r="P209" s="14"/>
      <c r="Q209" s="15">
        <f t="shared" si="74"/>
        <v>0</v>
      </c>
      <c r="R209" s="16">
        <f t="shared" si="75"/>
        <v>20</v>
      </c>
      <c r="S209" s="15">
        <f t="shared" si="76"/>
        <v>20</v>
      </c>
    </row>
    <row r="210" spans="1:21" s="27" customFormat="1">
      <c r="A210" s="7" t="s">
        <v>91</v>
      </c>
      <c r="B210" s="8" t="s">
        <v>65</v>
      </c>
      <c r="C210" s="9"/>
      <c r="D210" s="8" t="s">
        <v>104</v>
      </c>
      <c r="E210" s="14" t="s">
        <v>96</v>
      </c>
      <c r="F210" s="24">
        <v>5</v>
      </c>
      <c r="G210" s="11" t="s">
        <v>36</v>
      </c>
      <c r="H210" s="9"/>
      <c r="I210" s="9">
        <v>6</v>
      </c>
      <c r="J210" s="9">
        <v>10</v>
      </c>
      <c r="K210" s="9">
        <f t="shared" si="72"/>
        <v>5</v>
      </c>
      <c r="L210" s="9"/>
      <c r="M210" s="9">
        <v>30</v>
      </c>
      <c r="N210" s="12"/>
      <c r="O210" s="13">
        <f t="shared" si="73"/>
        <v>5</v>
      </c>
      <c r="P210" s="14"/>
      <c r="Q210" s="15">
        <f t="shared" si="74"/>
        <v>0</v>
      </c>
      <c r="R210" s="16">
        <f t="shared" si="75"/>
        <v>20</v>
      </c>
      <c r="S210" s="15">
        <f t="shared" si="76"/>
        <v>20</v>
      </c>
    </row>
    <row r="211" spans="1:21" s="28" customFormat="1">
      <c r="A211" s="7" t="s">
        <v>91</v>
      </c>
      <c r="B211" s="8" t="s">
        <v>63</v>
      </c>
      <c r="C211" s="19"/>
      <c r="D211" s="8" t="s">
        <v>104</v>
      </c>
      <c r="E211" s="14" t="s">
        <v>96</v>
      </c>
      <c r="F211" s="24">
        <v>6</v>
      </c>
      <c r="G211" s="11" t="s">
        <v>36</v>
      </c>
      <c r="H211" s="19"/>
      <c r="I211" s="9">
        <v>1</v>
      </c>
      <c r="J211" s="9">
        <v>5</v>
      </c>
      <c r="K211" s="9">
        <f t="shared" si="72"/>
        <v>5</v>
      </c>
      <c r="L211" s="9"/>
      <c r="M211" s="9">
        <v>30</v>
      </c>
      <c r="N211" s="12"/>
      <c r="O211" s="13">
        <f t="shared" si="73"/>
        <v>5</v>
      </c>
      <c r="P211" s="14"/>
      <c r="Q211" s="15">
        <f t="shared" si="74"/>
        <v>0</v>
      </c>
      <c r="R211" s="16">
        <f t="shared" si="75"/>
        <v>20</v>
      </c>
      <c r="S211" s="15">
        <f t="shared" si="76"/>
        <v>20</v>
      </c>
    </row>
    <row r="212" spans="1:21" s="27" customFormat="1">
      <c r="A212" s="7" t="s">
        <v>91</v>
      </c>
      <c r="B212" s="8" t="s">
        <v>66</v>
      </c>
      <c r="C212" s="9"/>
      <c r="D212" s="8" t="s">
        <v>104</v>
      </c>
      <c r="E212" s="14" t="s">
        <v>96</v>
      </c>
      <c r="F212" s="24">
        <v>6</v>
      </c>
      <c r="G212" s="11" t="s">
        <v>36</v>
      </c>
      <c r="H212" s="9"/>
      <c r="I212" s="9">
        <v>6</v>
      </c>
      <c r="J212" s="9">
        <v>10</v>
      </c>
      <c r="K212" s="9">
        <f t="shared" si="72"/>
        <v>5</v>
      </c>
      <c r="L212" s="9"/>
      <c r="M212" s="9">
        <v>30</v>
      </c>
      <c r="N212" s="12"/>
      <c r="O212" s="13">
        <f t="shared" si="73"/>
        <v>5</v>
      </c>
      <c r="P212" s="14"/>
      <c r="Q212" s="15">
        <f t="shared" si="74"/>
        <v>0</v>
      </c>
      <c r="R212" s="16">
        <f t="shared" si="75"/>
        <v>20</v>
      </c>
      <c r="S212" s="15">
        <f t="shared" si="76"/>
        <v>20</v>
      </c>
    </row>
    <row r="213" spans="1:21" s="28" customFormat="1">
      <c r="A213" s="7" t="s">
        <v>91</v>
      </c>
      <c r="B213" s="8" t="s">
        <v>64</v>
      </c>
      <c r="C213" s="19"/>
      <c r="D213" s="8" t="s">
        <v>104</v>
      </c>
      <c r="E213" s="14" t="s">
        <v>96</v>
      </c>
      <c r="F213" s="24">
        <v>7</v>
      </c>
      <c r="G213" s="49" t="s">
        <v>36</v>
      </c>
      <c r="H213" s="19"/>
      <c r="I213" s="9">
        <v>1</v>
      </c>
      <c r="J213" s="9">
        <v>5</v>
      </c>
      <c r="K213" s="9">
        <f t="shared" si="72"/>
        <v>5</v>
      </c>
      <c r="L213" s="9"/>
      <c r="M213" s="9">
        <v>30</v>
      </c>
      <c r="N213" s="12"/>
      <c r="O213" s="13">
        <f t="shared" si="73"/>
        <v>5</v>
      </c>
      <c r="P213" s="14"/>
      <c r="Q213" s="15">
        <f>IF(K213=0,0,L213)</f>
        <v>0</v>
      </c>
      <c r="R213" s="16">
        <f t="shared" si="75"/>
        <v>20</v>
      </c>
      <c r="S213" s="15">
        <f t="shared" si="76"/>
        <v>20</v>
      </c>
    </row>
    <row r="214" spans="1:21" s="27" customFormat="1">
      <c r="A214" s="7" t="s">
        <v>91</v>
      </c>
      <c r="B214" s="8" t="s">
        <v>67</v>
      </c>
      <c r="C214" s="9"/>
      <c r="D214" s="8" t="s">
        <v>104</v>
      </c>
      <c r="E214" s="14" t="s">
        <v>96</v>
      </c>
      <c r="F214" s="24">
        <v>7</v>
      </c>
      <c r="G214" s="49" t="s">
        <v>36</v>
      </c>
      <c r="H214" s="9"/>
      <c r="I214" s="9">
        <v>6</v>
      </c>
      <c r="J214" s="9">
        <v>10</v>
      </c>
      <c r="K214" s="9">
        <f t="shared" si="72"/>
        <v>5</v>
      </c>
      <c r="L214" s="9"/>
      <c r="M214" s="9">
        <v>30</v>
      </c>
      <c r="N214" s="12"/>
      <c r="O214" s="13">
        <f t="shared" si="73"/>
        <v>5</v>
      </c>
      <c r="P214" s="14"/>
      <c r="Q214" s="15">
        <f>IF(K214=0,0,L214)</f>
        <v>0</v>
      </c>
      <c r="R214" s="16">
        <f t="shared" si="75"/>
        <v>20</v>
      </c>
      <c r="S214" s="15">
        <f t="shared" si="76"/>
        <v>20</v>
      </c>
      <c r="U214" s="56"/>
    </row>
    <row r="215" spans="1:21" s="27" customFormat="1">
      <c r="A215" s="7" t="s">
        <v>136</v>
      </c>
      <c r="B215" s="8" t="s">
        <v>52</v>
      </c>
      <c r="C215" s="9"/>
      <c r="D215" s="8" t="s">
        <v>104</v>
      </c>
      <c r="E215" s="7" t="s">
        <v>84</v>
      </c>
      <c r="F215" s="11">
        <v>7</v>
      </c>
      <c r="G215" s="49" t="s">
        <v>102</v>
      </c>
      <c r="H215" s="9"/>
      <c r="I215" s="9">
        <v>1</v>
      </c>
      <c r="J215" s="9">
        <v>15</v>
      </c>
      <c r="K215" s="9">
        <f t="shared" si="72"/>
        <v>15</v>
      </c>
      <c r="L215" s="9">
        <v>30</v>
      </c>
      <c r="M215" s="9"/>
      <c r="N215" s="12">
        <f>L215/K215</f>
        <v>2</v>
      </c>
      <c r="O215" s="13">
        <f>M215/5</f>
        <v>0</v>
      </c>
      <c r="P215" s="14"/>
      <c r="Q215" s="15">
        <f>IF(K215=0,0,L215)</f>
        <v>30</v>
      </c>
      <c r="R215" s="16">
        <f t="shared" si="75"/>
        <v>0</v>
      </c>
      <c r="S215" s="15">
        <f t="shared" si="76"/>
        <v>30</v>
      </c>
    </row>
    <row r="216" spans="1:21" s="27" customFormat="1" ht="18.75">
      <c r="A216" s="7"/>
      <c r="B216" s="8"/>
      <c r="C216" s="9"/>
      <c r="D216" s="8"/>
      <c r="E216" s="14"/>
      <c r="F216" s="24"/>
      <c r="G216" s="11"/>
      <c r="H216" s="9"/>
      <c r="I216" s="9"/>
      <c r="J216" s="9"/>
      <c r="K216" s="9"/>
      <c r="L216" s="9"/>
      <c r="M216" s="9"/>
      <c r="N216" s="12"/>
      <c r="O216" s="13"/>
      <c r="P216" s="14"/>
      <c r="Q216" s="15"/>
      <c r="R216" s="15" t="s">
        <v>107</v>
      </c>
      <c r="S216" s="92">
        <f>SUM(S204:S215)</f>
        <v>286</v>
      </c>
      <c r="T216" s="94">
        <v>310</v>
      </c>
      <c r="U216" s="94">
        <f>S216-T216</f>
        <v>-24</v>
      </c>
    </row>
    <row r="217" spans="1:21" s="98" customFormat="1" ht="15.95" customHeight="1">
      <c r="A217" s="91"/>
      <c r="B217" s="38"/>
      <c r="C217" s="39"/>
      <c r="D217" s="38" t="s">
        <v>110</v>
      </c>
      <c r="E217" s="40"/>
      <c r="F217" s="39"/>
      <c r="G217" s="41"/>
      <c r="H217" s="39"/>
      <c r="I217" s="39"/>
      <c r="J217" s="39"/>
      <c r="K217" s="39"/>
      <c r="L217" s="39"/>
      <c r="M217" s="39"/>
      <c r="N217" s="42"/>
      <c r="O217" s="43"/>
      <c r="P217" s="40"/>
      <c r="Q217" s="44"/>
      <c r="R217" s="44"/>
      <c r="S217" s="95"/>
      <c r="T217" s="96"/>
      <c r="U217" s="97"/>
    </row>
    <row r="218" spans="1:21" s="27" customFormat="1" ht="25.5">
      <c r="A218" s="3" t="s">
        <v>15</v>
      </c>
      <c r="B218" s="3" t="s">
        <v>16</v>
      </c>
      <c r="C218" s="4" t="s">
        <v>0</v>
      </c>
      <c r="D218" s="3" t="s">
        <v>17</v>
      </c>
      <c r="E218" s="3" t="s">
        <v>18</v>
      </c>
      <c r="F218" s="3" t="s">
        <v>19</v>
      </c>
      <c r="G218" s="3" t="s">
        <v>20</v>
      </c>
      <c r="H218" s="4" t="s">
        <v>1</v>
      </c>
      <c r="I218" s="3" t="s">
        <v>21</v>
      </c>
      <c r="J218" s="3" t="s">
        <v>22</v>
      </c>
      <c r="K218" s="4" t="s">
        <v>2</v>
      </c>
      <c r="L218" s="3" t="s">
        <v>33</v>
      </c>
      <c r="M218" s="3" t="s">
        <v>34</v>
      </c>
      <c r="N218" s="5" t="s">
        <v>3</v>
      </c>
      <c r="O218" s="5" t="s">
        <v>4</v>
      </c>
      <c r="P218" s="4" t="s">
        <v>32</v>
      </c>
      <c r="Q218" s="3" t="s">
        <v>5</v>
      </c>
      <c r="R218" s="3" t="s">
        <v>6</v>
      </c>
      <c r="S218" s="6" t="s">
        <v>7</v>
      </c>
      <c r="T218" s="84" t="s">
        <v>105</v>
      </c>
      <c r="U218" s="84" t="s">
        <v>106</v>
      </c>
    </row>
    <row r="219" spans="1:21" s="27" customFormat="1">
      <c r="A219" s="7" t="s">
        <v>54</v>
      </c>
      <c r="B219" s="8" t="s">
        <v>56</v>
      </c>
      <c r="C219" s="9">
        <v>2</v>
      </c>
      <c r="D219" s="8" t="s">
        <v>29</v>
      </c>
      <c r="E219" s="14" t="s">
        <v>35</v>
      </c>
      <c r="F219" s="11" t="s">
        <v>77</v>
      </c>
      <c r="G219" s="11" t="s">
        <v>103</v>
      </c>
      <c r="H219" s="9"/>
      <c r="I219" s="9">
        <v>1</v>
      </c>
      <c r="J219" s="9">
        <v>6</v>
      </c>
      <c r="K219" s="9">
        <f>J219-I219+1</f>
        <v>6</v>
      </c>
      <c r="L219" s="9"/>
      <c r="M219" s="9">
        <v>60</v>
      </c>
      <c r="N219" s="12">
        <f>L219/K219</f>
        <v>0</v>
      </c>
      <c r="O219" s="13">
        <f>M219/5</f>
        <v>12</v>
      </c>
      <c r="P219" s="14"/>
      <c r="Q219" s="15">
        <f>IF(K219=0,0,L219)</f>
        <v>0</v>
      </c>
      <c r="R219" s="16">
        <f>IF(K219=0,0,M219/1.5)</f>
        <v>40</v>
      </c>
      <c r="S219" s="15">
        <f>P219+Q219+R219</f>
        <v>40</v>
      </c>
    </row>
    <row r="220" spans="1:21" s="27" customFormat="1">
      <c r="A220" s="7" t="s">
        <v>54</v>
      </c>
      <c r="B220" s="8" t="s">
        <v>58</v>
      </c>
      <c r="C220" s="9">
        <v>1</v>
      </c>
      <c r="D220" s="8" t="s">
        <v>29</v>
      </c>
      <c r="E220" s="14" t="s">
        <v>35</v>
      </c>
      <c r="F220" s="24" t="s">
        <v>78</v>
      </c>
      <c r="G220" s="11" t="s">
        <v>36</v>
      </c>
      <c r="H220" s="9"/>
      <c r="I220" s="9">
        <v>1</v>
      </c>
      <c r="J220" s="9">
        <v>6</v>
      </c>
      <c r="K220" s="9">
        <f>J220-I220+1</f>
        <v>6</v>
      </c>
      <c r="L220" s="9"/>
      <c r="M220" s="9">
        <v>60</v>
      </c>
      <c r="N220" s="12">
        <f>L220/K220</f>
        <v>0</v>
      </c>
      <c r="O220" s="13">
        <f>M220/5</f>
        <v>12</v>
      </c>
      <c r="P220" s="14"/>
      <c r="Q220" s="15">
        <f>IF(K220=0,0,L220)</f>
        <v>0</v>
      </c>
      <c r="R220" s="16">
        <f>IF(K220=0,0,M220/1.5)</f>
        <v>40</v>
      </c>
      <c r="S220" s="15">
        <f>P220+Q220+R220</f>
        <v>40</v>
      </c>
    </row>
    <row r="221" spans="1:21" s="48" customFormat="1">
      <c r="A221" s="45" t="s">
        <v>136</v>
      </c>
      <c r="B221" s="46" t="s">
        <v>71</v>
      </c>
      <c r="C221" s="47"/>
      <c r="D221" s="46" t="s">
        <v>29</v>
      </c>
      <c r="E221" s="48" t="s">
        <v>125</v>
      </c>
      <c r="F221" s="47">
        <v>2</v>
      </c>
      <c r="G221" s="49" t="s">
        <v>82</v>
      </c>
      <c r="H221" s="47"/>
      <c r="I221" s="47">
        <v>2</v>
      </c>
      <c r="J221" s="47">
        <v>16</v>
      </c>
      <c r="K221" s="47">
        <f t="shared" ref="K221" si="77">J221-I221+1</f>
        <v>15</v>
      </c>
      <c r="L221" s="47">
        <v>60</v>
      </c>
      <c r="M221" s="47"/>
      <c r="N221" s="50">
        <f t="shared" ref="N221" si="78">L221/K221</f>
        <v>4</v>
      </c>
      <c r="O221" s="51">
        <f t="shared" ref="O221:O222" si="79">M221/6</f>
        <v>0</v>
      </c>
      <c r="Q221" s="52">
        <f t="shared" ref="Q221" si="80">IF(K221=0,0,L221)</f>
        <v>60</v>
      </c>
      <c r="R221" s="100">
        <f t="shared" ref="R221" si="81">IF(K221=0,0,M221/1.5)</f>
        <v>0</v>
      </c>
      <c r="S221" s="52">
        <f t="shared" ref="S221" si="82">P221+Q221+R221</f>
        <v>60</v>
      </c>
    </row>
    <row r="222" spans="1:21" s="48" customFormat="1">
      <c r="A222" s="45" t="s">
        <v>136</v>
      </c>
      <c r="B222" s="46" t="s">
        <v>71</v>
      </c>
      <c r="D222" s="46" t="s">
        <v>29</v>
      </c>
      <c r="E222" s="48" t="s">
        <v>125</v>
      </c>
      <c r="F222" s="47">
        <v>2</v>
      </c>
      <c r="G222" s="49" t="s">
        <v>95</v>
      </c>
      <c r="I222" s="47">
        <v>17</v>
      </c>
      <c r="J222" s="47">
        <v>19</v>
      </c>
      <c r="K222" s="47">
        <f>J222-I222+1</f>
        <v>3</v>
      </c>
      <c r="L222" s="47">
        <v>15</v>
      </c>
      <c r="M222" s="47"/>
      <c r="N222" s="50">
        <f>L222/K222</f>
        <v>5</v>
      </c>
      <c r="O222" s="51">
        <f t="shared" si="79"/>
        <v>0</v>
      </c>
      <c r="Q222" s="52">
        <f>IF(K222=0,0,L222)</f>
        <v>15</v>
      </c>
      <c r="R222" s="100">
        <f>IF(K222=0,0,M222/1.5)</f>
        <v>0</v>
      </c>
      <c r="S222" s="52">
        <f>P222+Q222+R222</f>
        <v>15</v>
      </c>
    </row>
    <row r="223" spans="1:21" s="27" customFormat="1" ht="18.75">
      <c r="A223" s="7"/>
      <c r="B223" s="8"/>
      <c r="C223" s="9"/>
      <c r="D223" s="37"/>
      <c r="E223" s="14"/>
      <c r="F223" s="11"/>
      <c r="G223" s="11"/>
      <c r="H223" s="9"/>
      <c r="I223" s="9"/>
      <c r="J223" s="9"/>
      <c r="K223" s="9"/>
      <c r="L223" s="9"/>
      <c r="M223" s="9"/>
      <c r="N223" s="12"/>
      <c r="O223" s="13"/>
      <c r="P223" s="14"/>
      <c r="Q223" s="15"/>
      <c r="R223" s="15" t="s">
        <v>107</v>
      </c>
      <c r="S223" s="92">
        <f>SUM(S219:S222)</f>
        <v>155</v>
      </c>
      <c r="T223" s="94">
        <v>290</v>
      </c>
      <c r="U223" s="94">
        <f>S223-T223</f>
        <v>-135</v>
      </c>
    </row>
    <row r="224" spans="1:21" s="98" customFormat="1" ht="15.95" customHeight="1">
      <c r="A224" s="91"/>
      <c r="B224" s="38"/>
      <c r="C224" s="39"/>
      <c r="D224" s="38" t="s">
        <v>110</v>
      </c>
      <c r="E224" s="40"/>
      <c r="F224" s="39"/>
      <c r="G224" s="41"/>
      <c r="H224" s="39"/>
      <c r="I224" s="39"/>
      <c r="J224" s="39"/>
      <c r="K224" s="39"/>
      <c r="L224" s="39"/>
      <c r="M224" s="39"/>
      <c r="N224" s="42"/>
      <c r="O224" s="43"/>
      <c r="P224" s="40"/>
      <c r="Q224" s="44"/>
      <c r="R224" s="44"/>
      <c r="S224" s="95"/>
      <c r="T224" s="96">
        <v>219</v>
      </c>
      <c r="U224" s="97"/>
    </row>
    <row r="225" spans="1:21" s="27" customFormat="1" ht="25.5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84" t="s">
        <v>105</v>
      </c>
      <c r="U225" s="84" t="s">
        <v>106</v>
      </c>
    </row>
    <row r="226" spans="1:21" s="27" customFormat="1" ht="18.75">
      <c r="A226" s="7"/>
      <c r="B226" s="8"/>
      <c r="C226" s="9"/>
      <c r="D226" s="37"/>
      <c r="E226" s="14"/>
      <c r="F226" s="11"/>
      <c r="G226" s="11"/>
      <c r="H226" s="9"/>
      <c r="I226" s="9"/>
      <c r="J226" s="9"/>
      <c r="K226" s="9"/>
      <c r="L226" s="9"/>
      <c r="M226" s="9"/>
      <c r="N226" s="12"/>
      <c r="O226" s="13"/>
      <c r="P226" s="14"/>
      <c r="Q226" s="15"/>
      <c r="R226" s="15" t="s">
        <v>107</v>
      </c>
      <c r="S226" s="92">
        <f>SUM(S156)</f>
        <v>30</v>
      </c>
      <c r="T226" s="94"/>
      <c r="U226" s="94"/>
    </row>
    <row r="227" spans="1:21" s="27" customFormat="1" ht="25.5">
      <c r="A227" s="3" t="s">
        <v>15</v>
      </c>
      <c r="B227" s="3" t="s">
        <v>16</v>
      </c>
      <c r="C227" s="4" t="s">
        <v>0</v>
      </c>
      <c r="D227" s="3" t="s">
        <v>17</v>
      </c>
      <c r="E227" s="3" t="s">
        <v>18</v>
      </c>
      <c r="F227" s="3" t="s">
        <v>19</v>
      </c>
      <c r="G227" s="3" t="s">
        <v>20</v>
      </c>
      <c r="H227" s="4" t="s">
        <v>1</v>
      </c>
      <c r="I227" s="3" t="s">
        <v>21</v>
      </c>
      <c r="J227" s="3" t="s">
        <v>22</v>
      </c>
      <c r="K227" s="4" t="s">
        <v>2</v>
      </c>
      <c r="L227" s="3" t="s">
        <v>33</v>
      </c>
      <c r="M227" s="3" t="s">
        <v>34</v>
      </c>
      <c r="N227" s="5" t="s">
        <v>3</v>
      </c>
      <c r="O227" s="5" t="s">
        <v>4</v>
      </c>
      <c r="P227" s="4" t="s">
        <v>32</v>
      </c>
      <c r="Q227" s="3" t="s">
        <v>5</v>
      </c>
      <c r="R227" s="3" t="s">
        <v>6</v>
      </c>
      <c r="S227" s="6" t="s">
        <v>7</v>
      </c>
      <c r="T227" s="84" t="s">
        <v>105</v>
      </c>
      <c r="U227" s="84" t="s">
        <v>106</v>
      </c>
    </row>
    <row r="228" spans="1:21" s="27" customFormat="1">
      <c r="A228" s="7" t="s">
        <v>181</v>
      </c>
      <c r="B228" s="8" t="s">
        <v>167</v>
      </c>
      <c r="C228" s="9"/>
      <c r="D228" s="8" t="s">
        <v>166</v>
      </c>
      <c r="E228" s="14" t="s">
        <v>157</v>
      </c>
      <c r="F228" s="11">
        <v>7</v>
      </c>
      <c r="G228" s="11" t="s">
        <v>74</v>
      </c>
      <c r="H228" s="9"/>
      <c r="I228" s="9">
        <v>5</v>
      </c>
      <c r="J228" s="9">
        <v>19</v>
      </c>
      <c r="K228" s="9">
        <f>J228-I228+1</f>
        <v>15</v>
      </c>
      <c r="L228" s="9">
        <v>30</v>
      </c>
      <c r="M228" s="9"/>
      <c r="N228" s="12">
        <f>L228/K228</f>
        <v>2</v>
      </c>
      <c r="O228" s="13">
        <f>M228/5</f>
        <v>0</v>
      </c>
      <c r="P228" s="14"/>
      <c r="Q228" s="15">
        <f>IF(K228=0,0,L228)</f>
        <v>30</v>
      </c>
      <c r="R228" s="16">
        <f>IF(K228=0,0,M228/1.5)</f>
        <v>0</v>
      </c>
      <c r="S228" s="15">
        <f>P228+Q228+R228</f>
        <v>30</v>
      </c>
      <c r="T228" s="55"/>
    </row>
    <row r="229" spans="1:21" s="27" customFormat="1">
      <c r="A229" s="7" t="s">
        <v>181</v>
      </c>
      <c r="B229" s="8" t="s">
        <v>168</v>
      </c>
      <c r="C229" s="9"/>
      <c r="D229" s="8" t="s">
        <v>166</v>
      </c>
      <c r="E229" s="14" t="s">
        <v>157</v>
      </c>
      <c r="F229" s="24">
        <v>4</v>
      </c>
      <c r="G229" s="11" t="s">
        <v>73</v>
      </c>
      <c r="H229" s="9"/>
      <c r="I229" s="9">
        <v>5</v>
      </c>
      <c r="J229" s="9">
        <v>19</v>
      </c>
      <c r="K229" s="9">
        <f>J229-I229+1</f>
        <v>15</v>
      </c>
      <c r="L229" s="9">
        <v>30</v>
      </c>
      <c r="M229" s="9"/>
      <c r="N229" s="12">
        <f>L229/K229</f>
        <v>2</v>
      </c>
      <c r="O229" s="13">
        <f>M229/5</f>
        <v>0</v>
      </c>
      <c r="P229" s="14"/>
      <c r="Q229" s="15">
        <f>IF(K229=0,0,L229)</f>
        <v>30</v>
      </c>
      <c r="R229" s="16">
        <f>IF(K229=0,0,M229/1.5)</f>
        <v>0</v>
      </c>
      <c r="S229" s="15">
        <f>P229+Q229+R229</f>
        <v>30</v>
      </c>
      <c r="T229" s="55"/>
    </row>
    <row r="230" spans="1:21" s="27" customFormat="1">
      <c r="A230" s="7" t="s">
        <v>185</v>
      </c>
      <c r="B230" s="8" t="s">
        <v>160</v>
      </c>
      <c r="C230" s="9"/>
      <c r="D230" s="8" t="s">
        <v>166</v>
      </c>
      <c r="E230" s="14" t="s">
        <v>157</v>
      </c>
      <c r="F230" s="24">
        <v>2</v>
      </c>
      <c r="G230" s="11" t="s">
        <v>83</v>
      </c>
      <c r="H230" s="9"/>
      <c r="I230" s="9">
        <v>5</v>
      </c>
      <c r="J230" s="9">
        <v>14</v>
      </c>
      <c r="K230" s="9">
        <f>J230-I230+1</f>
        <v>10</v>
      </c>
      <c r="L230" s="9">
        <v>30</v>
      </c>
      <c r="M230" s="9"/>
      <c r="N230" s="12">
        <f>L230/K230</f>
        <v>3</v>
      </c>
      <c r="O230" s="13">
        <f>M230/5</f>
        <v>0</v>
      </c>
      <c r="P230" s="14"/>
      <c r="Q230" s="15">
        <f>IF(K230=0,0,L230)</f>
        <v>30</v>
      </c>
      <c r="R230" s="16">
        <f>IF(K230=0,0,M230/1.5)</f>
        <v>0</v>
      </c>
      <c r="S230" s="15">
        <f>P230+Q230+R230</f>
        <v>30</v>
      </c>
      <c r="T230" s="55"/>
    </row>
    <row r="231" spans="1:21" s="28" customFormat="1" ht="18.75">
      <c r="A231" s="7"/>
      <c r="B231" s="8"/>
      <c r="C231" s="9"/>
      <c r="D231" s="8"/>
      <c r="E231" s="14"/>
      <c r="F231" s="11"/>
      <c r="G231" s="11"/>
      <c r="H231" s="9"/>
      <c r="I231" s="9"/>
      <c r="J231" s="9"/>
      <c r="K231" s="9"/>
      <c r="L231" s="9"/>
      <c r="M231" s="9"/>
      <c r="N231" s="12"/>
      <c r="O231" s="13"/>
      <c r="P231" s="14"/>
      <c r="Q231" s="15"/>
      <c r="R231" s="15" t="s">
        <v>107</v>
      </c>
      <c r="S231" s="92">
        <f ca="1">SUM(S228:S253)</f>
        <v>90</v>
      </c>
      <c r="T231" s="94">
        <v>310</v>
      </c>
      <c r="U231" s="94">
        <f ca="1">S231-T231</f>
        <v>-220</v>
      </c>
    </row>
    <row r="232" spans="1:21" s="98" customFormat="1" ht="15.95" customHeight="1">
      <c r="A232" s="91"/>
      <c r="B232" s="38"/>
      <c r="C232" s="39"/>
      <c r="D232" s="38" t="s">
        <v>110</v>
      </c>
      <c r="E232" s="40"/>
      <c r="F232" s="39"/>
      <c r="G232" s="41"/>
      <c r="H232" s="39"/>
      <c r="I232" s="39"/>
      <c r="J232" s="39"/>
      <c r="K232" s="39"/>
      <c r="L232" s="39"/>
      <c r="M232" s="39"/>
      <c r="N232" s="42"/>
      <c r="O232" s="43"/>
      <c r="P232" s="40"/>
      <c r="Q232" s="44"/>
      <c r="R232" s="44"/>
      <c r="S232" s="95"/>
      <c r="T232" s="96"/>
      <c r="U232" s="97"/>
    </row>
    <row r="233" spans="1:21" s="28" customFormat="1" ht="25.5">
      <c r="A233" s="3" t="s">
        <v>15</v>
      </c>
      <c r="B233" s="3" t="s">
        <v>16</v>
      </c>
      <c r="C233" s="4" t="s">
        <v>0</v>
      </c>
      <c r="D233" s="3" t="s">
        <v>17</v>
      </c>
      <c r="E233" s="3" t="s">
        <v>18</v>
      </c>
      <c r="F233" s="3" t="s">
        <v>19</v>
      </c>
      <c r="G233" s="3" t="s">
        <v>20</v>
      </c>
      <c r="H233" s="4" t="s">
        <v>1</v>
      </c>
      <c r="I233" s="3" t="s">
        <v>21</v>
      </c>
      <c r="J233" s="3" t="s">
        <v>22</v>
      </c>
      <c r="K233" s="4" t="s">
        <v>2</v>
      </c>
      <c r="L233" s="3" t="s">
        <v>33</v>
      </c>
      <c r="M233" s="3" t="s">
        <v>34</v>
      </c>
      <c r="N233" s="5" t="s">
        <v>3</v>
      </c>
      <c r="O233" s="5" t="s">
        <v>4</v>
      </c>
      <c r="P233" s="4" t="s">
        <v>32</v>
      </c>
      <c r="Q233" s="3" t="s">
        <v>5</v>
      </c>
      <c r="R233" s="3" t="s">
        <v>6</v>
      </c>
      <c r="S233" s="6" t="s">
        <v>7</v>
      </c>
      <c r="T233" s="53" t="s">
        <v>105</v>
      </c>
      <c r="U233" s="54" t="s">
        <v>106</v>
      </c>
    </row>
    <row r="234" spans="1:21" s="48" customFormat="1">
      <c r="A234" s="45" t="s">
        <v>135</v>
      </c>
      <c r="B234" s="46" t="s">
        <v>50</v>
      </c>
      <c r="C234" s="47"/>
      <c r="D234" s="46" t="s">
        <v>81</v>
      </c>
      <c r="E234" s="48" t="s">
        <v>111</v>
      </c>
      <c r="F234" s="49">
        <v>6</v>
      </c>
      <c r="G234" s="49" t="s">
        <v>72</v>
      </c>
      <c r="H234" s="47"/>
      <c r="I234" s="47">
        <v>1</v>
      </c>
      <c r="J234" s="47">
        <v>15</v>
      </c>
      <c r="K234" s="47">
        <f>J234-I234+1</f>
        <v>15</v>
      </c>
      <c r="L234" s="47">
        <v>30</v>
      </c>
      <c r="M234" s="47"/>
      <c r="N234" s="50">
        <f>L234/K234</f>
        <v>2</v>
      </c>
      <c r="O234" s="51">
        <f>M234/5</f>
        <v>0</v>
      </c>
      <c r="Q234" s="52">
        <f>IF(K234=0,0,L234)</f>
        <v>30</v>
      </c>
      <c r="R234" s="100">
        <f>IF(K234=0,0,M234/1.5)</f>
        <v>0</v>
      </c>
      <c r="S234" s="52">
        <f>P234+Q234+R234</f>
        <v>30</v>
      </c>
    </row>
    <row r="235" spans="1:21" s="48" customFormat="1">
      <c r="A235" s="45" t="s">
        <v>135</v>
      </c>
      <c r="B235" s="46" t="s">
        <v>53</v>
      </c>
      <c r="C235" s="47"/>
      <c r="D235" s="46" t="s">
        <v>81</v>
      </c>
      <c r="E235" s="48" t="s">
        <v>111</v>
      </c>
      <c r="F235" s="49">
        <v>6</v>
      </c>
      <c r="G235" s="49" t="s">
        <v>102</v>
      </c>
      <c r="H235" s="47"/>
      <c r="I235" s="47">
        <v>1</v>
      </c>
      <c r="J235" s="47">
        <v>15</v>
      </c>
      <c r="K235" s="47">
        <f>J235-I235+1</f>
        <v>15</v>
      </c>
      <c r="L235" s="47">
        <v>30</v>
      </c>
      <c r="M235" s="47"/>
      <c r="N235" s="50">
        <f>L235/K235</f>
        <v>2</v>
      </c>
      <c r="O235" s="51">
        <f>M235/5</f>
        <v>0</v>
      </c>
      <c r="Q235" s="52">
        <f>IF(K235=0,0,L235)</f>
        <v>30</v>
      </c>
      <c r="R235" s="100">
        <f>IF(K235=0,0,M235/1.5)</f>
        <v>0</v>
      </c>
      <c r="S235" s="52">
        <f>P235+Q235+R235</f>
        <v>30</v>
      </c>
    </row>
    <row r="236" spans="1:21" s="27" customFormat="1" ht="18.75">
      <c r="A236" s="7"/>
      <c r="B236" s="8"/>
      <c r="C236" s="9"/>
      <c r="D236" s="8"/>
      <c r="E236" s="14"/>
      <c r="F236" s="11"/>
      <c r="G236" s="11"/>
      <c r="H236" s="9"/>
      <c r="I236" s="9"/>
      <c r="J236" s="9"/>
      <c r="K236" s="9"/>
      <c r="L236" s="9"/>
      <c r="M236" s="9"/>
      <c r="N236" s="12"/>
      <c r="O236" s="13"/>
      <c r="P236" s="14"/>
      <c r="Q236" s="15"/>
      <c r="R236" s="15" t="s">
        <v>107</v>
      </c>
      <c r="S236" s="92">
        <f>SUM(S234:S235)</f>
        <v>60</v>
      </c>
    </row>
    <row r="237" spans="1:21" s="98" customFormat="1" ht="15.95" customHeight="1">
      <c r="A237" s="91"/>
      <c r="B237" s="38"/>
      <c r="C237" s="39"/>
      <c r="D237" s="38" t="s">
        <v>110</v>
      </c>
      <c r="E237" s="40"/>
      <c r="F237" s="39"/>
      <c r="G237" s="41"/>
      <c r="H237" s="39"/>
      <c r="I237" s="39"/>
      <c r="J237" s="39"/>
      <c r="K237" s="39"/>
      <c r="L237" s="39"/>
      <c r="M237" s="39"/>
      <c r="N237" s="42"/>
      <c r="O237" s="43"/>
      <c r="P237" s="40"/>
      <c r="Q237" s="44"/>
      <c r="R237" s="44"/>
      <c r="S237" s="95"/>
      <c r="T237" s="96"/>
      <c r="U237" s="97"/>
    </row>
    <row r="238" spans="1:21" s="28" customFormat="1" ht="25.5">
      <c r="A238" s="3" t="s">
        <v>15</v>
      </c>
      <c r="B238" s="3" t="s">
        <v>16</v>
      </c>
      <c r="C238" s="4" t="s">
        <v>0</v>
      </c>
      <c r="D238" s="3" t="s">
        <v>17</v>
      </c>
      <c r="E238" s="3" t="s">
        <v>18</v>
      </c>
      <c r="F238" s="3" t="s">
        <v>19</v>
      </c>
      <c r="G238" s="3" t="s">
        <v>20</v>
      </c>
      <c r="H238" s="4" t="s">
        <v>1</v>
      </c>
      <c r="I238" s="3" t="s">
        <v>21</v>
      </c>
      <c r="J238" s="3" t="s">
        <v>22</v>
      </c>
      <c r="K238" s="4" t="s">
        <v>2</v>
      </c>
      <c r="L238" s="3" t="s">
        <v>33</v>
      </c>
      <c r="M238" s="3" t="s">
        <v>34</v>
      </c>
      <c r="N238" s="5" t="s">
        <v>3</v>
      </c>
      <c r="O238" s="5" t="s">
        <v>4</v>
      </c>
      <c r="P238" s="4" t="s">
        <v>32</v>
      </c>
      <c r="Q238" s="3" t="s">
        <v>5</v>
      </c>
      <c r="R238" s="3" t="s">
        <v>6</v>
      </c>
      <c r="S238" s="6" t="s">
        <v>7</v>
      </c>
      <c r="T238" s="53" t="s">
        <v>105</v>
      </c>
      <c r="U238" s="54" t="s">
        <v>106</v>
      </c>
    </row>
    <row r="239" spans="1:21" s="27" customFormat="1">
      <c r="A239" s="7" t="s">
        <v>137</v>
      </c>
      <c r="B239" s="8" t="s">
        <v>71</v>
      </c>
      <c r="C239" s="9"/>
      <c r="D239" s="8" t="s">
        <v>140</v>
      </c>
      <c r="E239" s="36" t="s">
        <v>141</v>
      </c>
      <c r="F239" s="11">
        <v>3</v>
      </c>
      <c r="G239" s="11" t="s">
        <v>75</v>
      </c>
      <c r="H239" s="9"/>
      <c r="I239" s="9">
        <v>2</v>
      </c>
      <c r="J239" s="9">
        <v>10</v>
      </c>
      <c r="K239" s="9">
        <f>J239-I239+1</f>
        <v>9</v>
      </c>
      <c r="L239" s="9">
        <v>27</v>
      </c>
      <c r="M239" s="9"/>
      <c r="N239" s="12">
        <f>L239/K239</f>
        <v>3</v>
      </c>
      <c r="O239" s="13">
        <f>M239/6</f>
        <v>0</v>
      </c>
      <c r="P239" s="14"/>
      <c r="Q239" s="15">
        <f>IF(K239=0,0,L239)</f>
        <v>27</v>
      </c>
      <c r="R239" s="16">
        <f>IF(K239=0,0,M239/1.5)</f>
        <v>0</v>
      </c>
      <c r="S239" s="15">
        <f>P239+Q239+R239</f>
        <v>27</v>
      </c>
    </row>
    <row r="240" spans="1:21" s="27" customFormat="1">
      <c r="A240" s="7" t="s">
        <v>137</v>
      </c>
      <c r="B240" s="8" t="s">
        <v>71</v>
      </c>
      <c r="C240" s="9"/>
      <c r="D240" s="8" t="s">
        <v>140</v>
      </c>
      <c r="E240" s="36" t="s">
        <v>141</v>
      </c>
      <c r="F240" s="11">
        <v>3</v>
      </c>
      <c r="G240" s="11" t="s">
        <v>102</v>
      </c>
      <c r="H240" s="9"/>
      <c r="I240" s="9">
        <v>2</v>
      </c>
      <c r="J240" s="9">
        <v>10</v>
      </c>
      <c r="K240" s="9">
        <f>J240-I240+1</f>
        <v>9</v>
      </c>
      <c r="L240" s="9">
        <v>18</v>
      </c>
      <c r="M240" s="9"/>
      <c r="N240" s="12">
        <f>L240/K240</f>
        <v>2</v>
      </c>
      <c r="O240" s="13">
        <f>M240/6</f>
        <v>0</v>
      </c>
      <c r="P240" s="14"/>
      <c r="Q240" s="15">
        <f>IF(K240=0,0,L240)</f>
        <v>18</v>
      </c>
      <c r="R240" s="16">
        <f>IF(K240=0,0,M240/1.5)</f>
        <v>0</v>
      </c>
      <c r="S240" s="15">
        <f>P240+Q240+R240</f>
        <v>18</v>
      </c>
    </row>
    <row r="241" spans="1:21" s="27" customFormat="1" ht="25.5">
      <c r="A241" s="3" t="s">
        <v>15</v>
      </c>
      <c r="B241" s="3" t="s">
        <v>16</v>
      </c>
      <c r="C241" s="4" t="s">
        <v>0</v>
      </c>
      <c r="D241" s="3" t="s">
        <v>17</v>
      </c>
      <c r="E241" s="3" t="s">
        <v>18</v>
      </c>
      <c r="F241" s="3" t="s">
        <v>19</v>
      </c>
      <c r="G241" s="3" t="s">
        <v>20</v>
      </c>
      <c r="H241" s="4" t="s">
        <v>1</v>
      </c>
      <c r="I241" s="3" t="s">
        <v>21</v>
      </c>
      <c r="J241" s="3" t="s">
        <v>22</v>
      </c>
      <c r="K241" s="4" t="s">
        <v>2</v>
      </c>
      <c r="L241" s="3" t="s">
        <v>33</v>
      </c>
      <c r="M241" s="3" t="s">
        <v>34</v>
      </c>
      <c r="N241" s="5" t="s">
        <v>3</v>
      </c>
      <c r="O241" s="5" t="s">
        <v>4</v>
      </c>
      <c r="P241" s="4" t="s">
        <v>32</v>
      </c>
      <c r="Q241" s="3" t="s">
        <v>5</v>
      </c>
      <c r="R241" s="3" t="s">
        <v>6</v>
      </c>
      <c r="S241" s="6" t="s">
        <v>7</v>
      </c>
      <c r="T241" s="84" t="s">
        <v>105</v>
      </c>
      <c r="U241" s="84" t="s">
        <v>106</v>
      </c>
    </row>
    <row r="242" spans="1:21" s="27" customFormat="1">
      <c r="A242" s="7" t="s">
        <v>8</v>
      </c>
      <c r="B242" s="8" t="s">
        <v>52</v>
      </c>
      <c r="C242" s="9">
        <v>2</v>
      </c>
      <c r="D242" s="8" t="s">
        <v>68</v>
      </c>
      <c r="E242" s="7" t="s">
        <v>14</v>
      </c>
      <c r="F242" s="11" t="s">
        <v>77</v>
      </c>
      <c r="G242" s="11" t="s">
        <v>37</v>
      </c>
      <c r="H242" s="9">
        <v>2</v>
      </c>
      <c r="I242" s="9">
        <v>7</v>
      </c>
      <c r="J242" s="9">
        <v>12</v>
      </c>
      <c r="K242" s="9">
        <f>J242-I242+1</f>
        <v>6</v>
      </c>
      <c r="L242" s="9"/>
      <c r="M242" s="9">
        <v>60</v>
      </c>
      <c r="N242" s="12">
        <f>L242/K242</f>
        <v>0</v>
      </c>
      <c r="O242" s="13">
        <f>M242/5</f>
        <v>12</v>
      </c>
      <c r="P242" s="14"/>
      <c r="Q242" s="15">
        <f>IF(K242=0,0,L242)</f>
        <v>0</v>
      </c>
      <c r="R242" s="16">
        <f>IF(K242=0,0,M242/1.5)</f>
        <v>40</v>
      </c>
      <c r="S242" s="15">
        <f>P242+Q242+R242</f>
        <v>40</v>
      </c>
    </row>
    <row r="243" spans="1:21" s="27" customFormat="1" ht="18.75">
      <c r="A243" s="7"/>
      <c r="B243" s="8"/>
      <c r="C243" s="9"/>
      <c r="D243" s="8"/>
      <c r="E243" s="7"/>
      <c r="F243" s="11"/>
      <c r="G243" s="11"/>
      <c r="H243" s="9"/>
      <c r="I243" s="9"/>
      <c r="J243" s="9"/>
      <c r="K243" s="9"/>
      <c r="L243" s="9"/>
      <c r="M243" s="9"/>
      <c r="N243" s="12"/>
      <c r="O243" s="13"/>
      <c r="P243" s="14"/>
      <c r="Q243" s="15"/>
      <c r="R243" s="15" t="s">
        <v>107</v>
      </c>
      <c r="S243" s="92">
        <f>SUM(S242)</f>
        <v>40</v>
      </c>
    </row>
    <row r="244" spans="1:21" s="98" customFormat="1" ht="15.95" customHeight="1">
      <c r="A244" s="91"/>
      <c r="B244" s="38"/>
      <c r="C244" s="39"/>
      <c r="D244" s="38" t="s">
        <v>110</v>
      </c>
      <c r="E244" s="40"/>
      <c r="F244" s="39"/>
      <c r="G244" s="41"/>
      <c r="H244" s="39"/>
      <c r="I244" s="39"/>
      <c r="J244" s="39"/>
      <c r="K244" s="39"/>
      <c r="L244" s="39"/>
      <c r="M244" s="39"/>
      <c r="N244" s="42"/>
      <c r="O244" s="43"/>
      <c r="P244" s="40"/>
      <c r="Q244" s="44"/>
      <c r="R244" s="44"/>
      <c r="S244" s="95"/>
      <c r="T244" s="96"/>
      <c r="U244" s="97"/>
    </row>
    <row r="245" spans="1:21" s="27" customFormat="1" ht="25.5">
      <c r="A245" s="3" t="s">
        <v>15</v>
      </c>
      <c r="B245" s="3" t="s">
        <v>16</v>
      </c>
      <c r="C245" s="4" t="s">
        <v>0</v>
      </c>
      <c r="D245" s="3" t="s">
        <v>17</v>
      </c>
      <c r="E245" s="3" t="s">
        <v>18</v>
      </c>
      <c r="F245" s="3" t="s">
        <v>19</v>
      </c>
      <c r="G245" s="3" t="s">
        <v>20</v>
      </c>
      <c r="H245" s="4" t="s">
        <v>1</v>
      </c>
      <c r="I245" s="3" t="s">
        <v>21</v>
      </c>
      <c r="J245" s="3" t="s">
        <v>22</v>
      </c>
      <c r="K245" s="4" t="s">
        <v>2</v>
      </c>
      <c r="L245" s="3" t="s">
        <v>33</v>
      </c>
      <c r="M245" s="3" t="s">
        <v>34</v>
      </c>
      <c r="N245" s="5" t="s">
        <v>3</v>
      </c>
      <c r="O245" s="5" t="s">
        <v>4</v>
      </c>
      <c r="P245" s="4" t="s">
        <v>32</v>
      </c>
      <c r="Q245" s="3" t="s">
        <v>5</v>
      </c>
      <c r="R245" s="3" t="s">
        <v>6</v>
      </c>
      <c r="S245" s="6" t="s">
        <v>7</v>
      </c>
      <c r="T245" s="84" t="s">
        <v>105</v>
      </c>
      <c r="U245" s="84" t="s">
        <v>106</v>
      </c>
    </row>
    <row r="246" spans="1:21" s="48" customFormat="1">
      <c r="A246" s="102"/>
      <c r="B246" s="46" t="s">
        <v>67</v>
      </c>
      <c r="D246" s="46" t="s">
        <v>59</v>
      </c>
      <c r="E246" s="48" t="s">
        <v>113</v>
      </c>
      <c r="F246" s="49">
        <v>3</v>
      </c>
      <c r="G246" s="49" t="s">
        <v>73</v>
      </c>
      <c r="H246" s="47"/>
      <c r="I246" s="47">
        <v>1</v>
      </c>
      <c r="J246" s="47">
        <v>15</v>
      </c>
      <c r="K246" s="47">
        <f>J246-I246+1</f>
        <v>15</v>
      </c>
      <c r="L246" s="47">
        <v>30</v>
      </c>
      <c r="M246" s="47"/>
      <c r="N246" s="50">
        <f>L246/K246</f>
        <v>2</v>
      </c>
      <c r="O246" s="51">
        <f>M246/6</f>
        <v>0</v>
      </c>
      <c r="Q246" s="52">
        <f>IF(K246=0,0,L246)</f>
        <v>30</v>
      </c>
      <c r="R246" s="100">
        <f>IF(K246=0,0,M246/1.5)</f>
        <v>0</v>
      </c>
      <c r="S246" s="52">
        <f>P246+Q246+R246</f>
        <v>30</v>
      </c>
    </row>
    <row r="247" spans="1:21" s="48" customFormat="1">
      <c r="A247" s="102"/>
      <c r="B247" s="46" t="s">
        <v>66</v>
      </c>
      <c r="D247" s="46" t="s">
        <v>59</v>
      </c>
      <c r="E247" s="48" t="s">
        <v>113</v>
      </c>
      <c r="F247" s="49">
        <v>5</v>
      </c>
      <c r="G247" s="49" t="s">
        <v>74</v>
      </c>
      <c r="H247" s="47"/>
      <c r="I247" s="47">
        <v>1</v>
      </c>
      <c r="J247" s="47">
        <v>15</v>
      </c>
      <c r="K247" s="47">
        <f>J247-I247+1</f>
        <v>15</v>
      </c>
      <c r="L247" s="47">
        <v>30</v>
      </c>
      <c r="M247" s="47"/>
      <c r="N247" s="50"/>
      <c r="O247" s="51">
        <f>M247/6</f>
        <v>0</v>
      </c>
      <c r="Q247" s="52">
        <f>IF(K247=0,0,L247)</f>
        <v>30</v>
      </c>
      <c r="R247" s="100">
        <f>IF(K247=0,0,M247/1.5)</f>
        <v>0</v>
      </c>
      <c r="S247" s="52">
        <f>P247+Q247+R247</f>
        <v>30</v>
      </c>
    </row>
    <row r="248" spans="1:21" s="27" customFormat="1" ht="18.75">
      <c r="A248" s="10"/>
      <c r="B248" s="8"/>
      <c r="D248" s="8"/>
      <c r="E248" s="14"/>
      <c r="F248" s="11"/>
      <c r="G248" s="11"/>
      <c r="H248" s="9"/>
      <c r="I248" s="9"/>
      <c r="J248" s="9"/>
      <c r="K248" s="9"/>
      <c r="L248" s="9"/>
      <c r="M248" s="9"/>
      <c r="N248" s="12"/>
      <c r="O248" s="13"/>
      <c r="P248" s="14"/>
      <c r="Q248" s="15"/>
      <c r="R248" s="15" t="s">
        <v>107</v>
      </c>
      <c r="S248" s="92">
        <f>SUM(S246:S247)</f>
        <v>60</v>
      </c>
      <c r="T248" s="55"/>
      <c r="U248" s="56"/>
    </row>
    <row r="249" spans="1:21" s="98" customFormat="1" ht="15.95" customHeight="1">
      <c r="A249" s="91"/>
      <c r="B249" s="38"/>
      <c r="C249" s="39"/>
      <c r="D249" s="38" t="s">
        <v>110</v>
      </c>
      <c r="E249" s="40"/>
      <c r="F249" s="39"/>
      <c r="G249" s="41"/>
      <c r="H249" s="39"/>
      <c r="I249" s="39"/>
      <c r="J249" s="39"/>
      <c r="K249" s="39"/>
      <c r="L249" s="39"/>
      <c r="M249" s="39"/>
      <c r="N249" s="42"/>
      <c r="O249" s="43"/>
      <c r="P249" s="40"/>
      <c r="Q249" s="44"/>
      <c r="R249" s="44"/>
      <c r="S249" s="95"/>
      <c r="T249" s="96"/>
      <c r="U249" s="97"/>
    </row>
    <row r="252" spans="1:21" s="27" customFormat="1" ht="25.5">
      <c r="A252" s="3" t="s">
        <v>15</v>
      </c>
      <c r="B252" s="3" t="s">
        <v>16</v>
      </c>
      <c r="C252" s="4" t="s">
        <v>0</v>
      </c>
      <c r="D252" s="3" t="s">
        <v>17</v>
      </c>
      <c r="E252" s="3" t="s">
        <v>18</v>
      </c>
      <c r="F252" s="3" t="s">
        <v>19</v>
      </c>
      <c r="G252" s="3" t="s">
        <v>20</v>
      </c>
      <c r="H252" s="4" t="s">
        <v>1</v>
      </c>
      <c r="I252" s="3" t="s">
        <v>21</v>
      </c>
      <c r="J252" s="3" t="s">
        <v>22</v>
      </c>
      <c r="K252" s="4" t="s">
        <v>2</v>
      </c>
      <c r="L252" s="3" t="s">
        <v>33</v>
      </c>
      <c r="M252" s="3" t="s">
        <v>34</v>
      </c>
      <c r="N252" s="5" t="s">
        <v>3</v>
      </c>
      <c r="O252" s="5" t="s">
        <v>4</v>
      </c>
      <c r="P252" s="4" t="s">
        <v>32</v>
      </c>
      <c r="Q252" s="3" t="s">
        <v>5</v>
      </c>
      <c r="R252" s="3" t="s">
        <v>6</v>
      </c>
      <c r="S252" s="6" t="s">
        <v>7</v>
      </c>
      <c r="T252" s="84" t="s">
        <v>105</v>
      </c>
      <c r="U252" s="84" t="s">
        <v>106</v>
      </c>
    </row>
    <row r="253" spans="1:21" s="147" customFormat="1">
      <c r="A253" s="137" t="s">
        <v>180</v>
      </c>
      <c r="B253" s="138" t="s">
        <v>165</v>
      </c>
      <c r="C253" s="139"/>
      <c r="D253" s="138" t="s">
        <v>227</v>
      </c>
      <c r="E253" s="140" t="s">
        <v>157</v>
      </c>
      <c r="F253" s="141">
        <v>5</v>
      </c>
      <c r="G253" s="141" t="s">
        <v>102</v>
      </c>
      <c r="H253" s="139"/>
      <c r="I253" s="139">
        <v>5</v>
      </c>
      <c r="J253" s="139">
        <v>19</v>
      </c>
      <c r="K253" s="139">
        <f>J253-I253+1</f>
        <v>15</v>
      </c>
      <c r="L253" s="139">
        <v>30</v>
      </c>
      <c r="M253" s="139"/>
      <c r="N253" s="142">
        <f>L253/K253</f>
        <v>2</v>
      </c>
      <c r="O253" s="143">
        <f>M253/5</f>
        <v>0</v>
      </c>
      <c r="P253" s="140"/>
      <c r="Q253" s="144">
        <f>IF(K253=0,0,L253)</f>
        <v>30</v>
      </c>
      <c r="R253" s="145">
        <f>IF(K253=0,0,M253/1.5)</f>
        <v>0</v>
      </c>
      <c r="S253" s="144">
        <f>P253+Q253+R253</f>
        <v>30</v>
      </c>
      <c r="T253" s="146"/>
      <c r="U253" s="140"/>
    </row>
    <row r="256" spans="1:21" s="27" customFormat="1" ht="25.5">
      <c r="A256" s="3" t="s">
        <v>15</v>
      </c>
      <c r="B256" s="3" t="s">
        <v>16</v>
      </c>
      <c r="C256" s="4" t="s">
        <v>0</v>
      </c>
      <c r="D256" s="3" t="s">
        <v>17</v>
      </c>
      <c r="E256" s="3" t="s">
        <v>18</v>
      </c>
      <c r="F256" s="3" t="s">
        <v>19</v>
      </c>
      <c r="G256" s="3" t="s">
        <v>20</v>
      </c>
      <c r="H256" s="4" t="s">
        <v>1</v>
      </c>
      <c r="I256" s="3" t="s">
        <v>21</v>
      </c>
      <c r="J256" s="3" t="s">
        <v>22</v>
      </c>
      <c r="K256" s="4" t="s">
        <v>2</v>
      </c>
      <c r="L256" s="3" t="s">
        <v>33</v>
      </c>
      <c r="M256" s="3" t="s">
        <v>34</v>
      </c>
      <c r="N256" s="5" t="s">
        <v>3</v>
      </c>
      <c r="O256" s="5" t="s">
        <v>4</v>
      </c>
      <c r="P256" s="4" t="s">
        <v>32</v>
      </c>
      <c r="Q256" s="3" t="s">
        <v>5</v>
      </c>
      <c r="R256" s="3" t="s">
        <v>6</v>
      </c>
      <c r="S256" s="6" t="s">
        <v>7</v>
      </c>
      <c r="T256" s="84" t="s">
        <v>105</v>
      </c>
      <c r="U256" s="84" t="s">
        <v>106</v>
      </c>
    </row>
    <row r="257" spans="1:29" s="48" customFormat="1">
      <c r="A257" s="45"/>
      <c r="B257" s="46" t="s">
        <v>205</v>
      </c>
      <c r="D257" s="46" t="s">
        <v>229</v>
      </c>
      <c r="E257" s="46" t="s">
        <v>169</v>
      </c>
      <c r="F257" s="47">
        <v>4</v>
      </c>
      <c r="G257" s="49" t="s">
        <v>190</v>
      </c>
      <c r="I257" s="47">
        <v>6</v>
      </c>
      <c r="J257" s="47">
        <v>20</v>
      </c>
      <c r="K257" s="47">
        <f>J257-I257+1</f>
        <v>15</v>
      </c>
      <c r="L257" s="47">
        <v>30</v>
      </c>
      <c r="M257" s="47"/>
      <c r="N257" s="50">
        <f>L257/K257</f>
        <v>2</v>
      </c>
      <c r="O257" s="51">
        <f>M257/6</f>
        <v>0</v>
      </c>
      <c r="Q257" s="52">
        <f>IF(K257=0,0,L257)</f>
        <v>30</v>
      </c>
      <c r="R257" s="100">
        <f>IF(K257=0,0,M257/1.5)</f>
        <v>0</v>
      </c>
      <c r="S257" s="52">
        <f>P257+Q257+R257</f>
        <v>30</v>
      </c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27" customFormat="1" ht="25.5">
      <c r="A259" s="3" t="s">
        <v>15</v>
      </c>
      <c r="B259" s="3" t="s">
        <v>16</v>
      </c>
      <c r="C259" s="4" t="s">
        <v>0</v>
      </c>
      <c r="D259" s="3" t="s">
        <v>17</v>
      </c>
      <c r="E259" s="3" t="s">
        <v>18</v>
      </c>
      <c r="F259" s="3" t="s">
        <v>19</v>
      </c>
      <c r="G259" s="3" t="s">
        <v>20</v>
      </c>
      <c r="H259" s="4" t="s">
        <v>1</v>
      </c>
      <c r="I259" s="3" t="s">
        <v>21</v>
      </c>
      <c r="J259" s="3" t="s">
        <v>22</v>
      </c>
      <c r="K259" s="4" t="s">
        <v>2</v>
      </c>
      <c r="L259" s="3" t="s">
        <v>33</v>
      </c>
      <c r="M259" s="3" t="s">
        <v>34</v>
      </c>
      <c r="N259" s="5" t="s">
        <v>3</v>
      </c>
      <c r="O259" s="5" t="s">
        <v>4</v>
      </c>
      <c r="P259" s="4" t="s">
        <v>32</v>
      </c>
      <c r="Q259" s="3" t="s">
        <v>5</v>
      </c>
      <c r="R259" s="3" t="s">
        <v>6</v>
      </c>
      <c r="S259" s="6" t="s">
        <v>7</v>
      </c>
      <c r="T259" s="84" t="s">
        <v>105</v>
      </c>
      <c r="U259" s="84" t="s">
        <v>106</v>
      </c>
    </row>
    <row r="260" spans="1:29" s="34" customFormat="1">
      <c r="A260" s="7" t="s">
        <v>236</v>
      </c>
      <c r="B260" s="7" t="s">
        <v>238</v>
      </c>
      <c r="C260" s="7"/>
      <c r="D260" s="7" t="s">
        <v>253</v>
      </c>
      <c r="E260" s="7" t="s">
        <v>252</v>
      </c>
      <c r="F260" s="9">
        <v>6</v>
      </c>
      <c r="G260" s="9" t="s">
        <v>73</v>
      </c>
      <c r="H260" s="7"/>
      <c r="I260" s="7">
        <v>7</v>
      </c>
      <c r="J260" s="7">
        <v>21</v>
      </c>
      <c r="K260" s="7"/>
      <c r="L260" s="7"/>
      <c r="M260" s="7"/>
      <c r="N260" s="7"/>
      <c r="O260" s="7"/>
      <c r="P260" s="7"/>
      <c r="Q260" s="7">
        <v>45</v>
      </c>
      <c r="R260" s="7"/>
      <c r="S260" s="7">
        <v>45</v>
      </c>
      <c r="T260" s="7"/>
      <c r="U260" s="7"/>
      <c r="V260" s="7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7" t="s">
        <v>236</v>
      </c>
      <c r="B261" s="7" t="s">
        <v>238</v>
      </c>
      <c r="C261" s="7"/>
      <c r="D261" s="7" t="s">
        <v>253</v>
      </c>
      <c r="E261" s="7" t="s">
        <v>252</v>
      </c>
      <c r="F261" s="9">
        <v>7</v>
      </c>
      <c r="G261" s="9" t="s">
        <v>73</v>
      </c>
      <c r="H261" s="7"/>
      <c r="I261" s="7">
        <v>7</v>
      </c>
      <c r="J261" s="7">
        <v>21</v>
      </c>
      <c r="K261" s="7"/>
      <c r="L261" s="7"/>
      <c r="M261" s="7"/>
      <c r="N261" s="7"/>
      <c r="O261" s="7"/>
      <c r="P261" s="7"/>
      <c r="Q261" s="7">
        <v>45</v>
      </c>
      <c r="R261" s="7"/>
      <c r="S261" s="7">
        <v>45</v>
      </c>
      <c r="T261" s="7"/>
      <c r="U261" s="7"/>
      <c r="V261" s="7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86"/>
  <sheetViews>
    <sheetView topLeftCell="A260" workbookViewId="0">
      <selection activeCell="D281" sqref="D281:D282"/>
    </sheetView>
  </sheetViews>
  <sheetFormatPr defaultRowHeight="15"/>
  <cols>
    <col min="1" max="1" width="9" style="25" customWidth="1"/>
    <col min="2" max="2" width="15.625" style="34" customWidth="1"/>
    <col min="3" max="3" width="2.625" style="25" customWidth="1"/>
    <col min="4" max="4" width="23.875" style="25" customWidth="1"/>
    <col min="5" max="5" width="24.375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40" si="5">J19-I19+1</f>
        <v>15</v>
      </c>
      <c r="L19" s="9">
        <v>45</v>
      </c>
      <c r="M19" s="9"/>
      <c r="N19" s="12">
        <f t="shared" ref="N19:N40" si="6">L19/K19</f>
        <v>3</v>
      </c>
      <c r="O19" s="13"/>
      <c r="P19" s="14"/>
      <c r="Q19" s="15">
        <f t="shared" ref="Q19:Q40" si="7">IF(K19=0,0,L19)</f>
        <v>45</v>
      </c>
      <c r="R19" s="16">
        <f t="shared" ref="R19:R40" si="8">IF(K19=0,0,M19/1.5)</f>
        <v>0</v>
      </c>
      <c r="S19" s="15">
        <f t="shared" ref="S19:S40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135</v>
      </c>
      <c r="B21" s="46" t="s">
        <v>204</v>
      </c>
      <c r="C21" s="47"/>
      <c r="D21" s="46" t="s">
        <v>206</v>
      </c>
      <c r="E21" s="101" t="s">
        <v>194</v>
      </c>
      <c r="F21" s="49">
        <v>2</v>
      </c>
      <c r="G21" s="49" t="s">
        <v>150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135</v>
      </c>
      <c r="B22" s="46" t="s">
        <v>204</v>
      </c>
      <c r="C22" s="47"/>
      <c r="D22" s="46" t="s">
        <v>207</v>
      </c>
      <c r="E22" s="101" t="s">
        <v>173</v>
      </c>
      <c r="F22" s="49">
        <v>2</v>
      </c>
      <c r="G22" s="49" t="s">
        <v>161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135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135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135</v>
      </c>
      <c r="B25" s="46" t="s">
        <v>210</v>
      </c>
      <c r="C25" s="47"/>
      <c r="D25" s="46" t="s">
        <v>193</v>
      </c>
      <c r="E25" s="101" t="s">
        <v>194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135</v>
      </c>
      <c r="B26" s="46" t="s">
        <v>210</v>
      </c>
      <c r="C26" s="47"/>
      <c r="D26" s="46" t="s">
        <v>214</v>
      </c>
      <c r="E26" s="101" t="s">
        <v>173</v>
      </c>
      <c r="F26" s="49">
        <v>3</v>
      </c>
      <c r="G26" s="49" t="s">
        <v>215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135</v>
      </c>
      <c r="B27" s="46" t="s">
        <v>156</v>
      </c>
      <c r="D27" s="46" t="s">
        <v>170</v>
      </c>
      <c r="E27" s="46" t="s">
        <v>171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135</v>
      </c>
      <c r="B28" s="46" t="s">
        <v>156</v>
      </c>
      <c r="D28" s="46" t="s">
        <v>30</v>
      </c>
      <c r="E28" s="46" t="s">
        <v>169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49" t="s">
        <v>135</v>
      </c>
      <c r="B29" s="46" t="s">
        <v>204</v>
      </c>
      <c r="C29" s="47"/>
      <c r="D29" s="46" t="s">
        <v>197</v>
      </c>
      <c r="E29" s="101" t="s">
        <v>198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49" t="s">
        <v>135</v>
      </c>
      <c r="B30" s="46" t="s">
        <v>204</v>
      </c>
      <c r="C30" s="47"/>
      <c r="D30" s="46" t="s">
        <v>199</v>
      </c>
      <c r="E30" s="101" t="s">
        <v>200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49" t="s">
        <v>135</v>
      </c>
      <c r="B31" s="46" t="s">
        <v>204</v>
      </c>
      <c r="C31" s="47"/>
      <c r="D31" s="46" t="s">
        <v>30</v>
      </c>
      <c r="E31" s="101" t="s">
        <v>169</v>
      </c>
      <c r="F31" s="49">
        <v>4</v>
      </c>
      <c r="G31" s="49" t="s">
        <v>190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48" customFormat="1">
      <c r="A34" s="137" t="s">
        <v>135</v>
      </c>
      <c r="B34" s="46" t="s">
        <v>156</v>
      </c>
      <c r="D34" s="46" t="s">
        <v>49</v>
      </c>
      <c r="E34" s="46" t="s">
        <v>115</v>
      </c>
      <c r="F34" s="47">
        <v>5</v>
      </c>
      <c r="G34" s="49" t="s">
        <v>74</v>
      </c>
      <c r="I34" s="47">
        <v>1</v>
      </c>
      <c r="J34" s="47">
        <v>16</v>
      </c>
      <c r="K34" s="47">
        <f>J34-I34+1</f>
        <v>16</v>
      </c>
      <c r="L34" s="47">
        <v>30</v>
      </c>
      <c r="M34" s="47"/>
      <c r="N34" s="50">
        <f>L34/K34</f>
        <v>1.875</v>
      </c>
      <c r="O34" s="51">
        <f>M34/6</f>
        <v>0</v>
      </c>
      <c r="Q34" s="52">
        <f>IF(K34=0,0,L34)</f>
        <v>30</v>
      </c>
      <c r="R34" s="100">
        <f>IF(K34=0,0,M34/1.5)</f>
        <v>0</v>
      </c>
      <c r="S34" s="52">
        <f>P34+Q34+R34</f>
        <v>30</v>
      </c>
    </row>
    <row r="35" spans="1:21" s="27" customFormat="1">
      <c r="A35" s="45" t="s">
        <v>135</v>
      </c>
      <c r="B35" s="46" t="s">
        <v>204</v>
      </c>
      <c r="C35" s="47"/>
      <c r="D35" s="46" t="s">
        <v>202</v>
      </c>
      <c r="E35" s="101" t="s">
        <v>203</v>
      </c>
      <c r="F35" s="49">
        <v>5</v>
      </c>
      <c r="G35" s="49" t="s">
        <v>159</v>
      </c>
      <c r="H35" s="47"/>
      <c r="I35" s="47">
        <v>6</v>
      </c>
      <c r="J35" s="47">
        <v>20</v>
      </c>
      <c r="K35" s="47">
        <f>J35-I35+1</f>
        <v>15</v>
      </c>
      <c r="L35" s="9">
        <v>27</v>
      </c>
      <c r="M35" s="9"/>
      <c r="N35" s="12">
        <f>L35/K35</f>
        <v>1.8</v>
      </c>
      <c r="O35" s="13">
        <f t="shared" ref="O35:O36" si="23">M35/6</f>
        <v>0</v>
      </c>
      <c r="P35" s="14"/>
      <c r="Q35" s="15">
        <f>IF(K35=0,0,L35)</f>
        <v>27</v>
      </c>
      <c r="R35" s="16">
        <f>IF(K35=0,0,M35/1.5)</f>
        <v>0</v>
      </c>
      <c r="S35" s="15">
        <f>P35+Q35+R35</f>
        <v>27</v>
      </c>
    </row>
    <row r="36" spans="1:21" s="27" customFormat="1">
      <c r="A36" s="45" t="s">
        <v>135</v>
      </c>
      <c r="B36" s="46" t="s">
        <v>204</v>
      </c>
      <c r="C36" s="47"/>
      <c r="D36" s="46" t="s">
        <v>208</v>
      </c>
      <c r="E36" s="101" t="s">
        <v>196</v>
      </c>
      <c r="F36" s="49">
        <v>5</v>
      </c>
      <c r="G36" s="49" t="s">
        <v>161</v>
      </c>
      <c r="H36" s="47"/>
      <c r="I36" s="47">
        <v>6</v>
      </c>
      <c r="J36" s="47">
        <v>20</v>
      </c>
      <c r="K36" s="47">
        <f t="shared" ref="K36" si="24">J36-I36+1</f>
        <v>15</v>
      </c>
      <c r="L36" s="9">
        <v>27</v>
      </c>
      <c r="M36" s="9"/>
      <c r="N36" s="12">
        <f t="shared" ref="N36" si="25">L36/K36</f>
        <v>1.8</v>
      </c>
      <c r="O36" s="13">
        <f t="shared" si="23"/>
        <v>0</v>
      </c>
      <c r="P36" s="14"/>
      <c r="Q36" s="15">
        <f t="shared" ref="Q36" si="26">IF(K36=0,0,L36)</f>
        <v>27</v>
      </c>
      <c r="R36" s="16">
        <f t="shared" ref="R36" si="27">IF(K36=0,0,M36/1.5)</f>
        <v>0</v>
      </c>
      <c r="S36" s="15">
        <f t="shared" ref="S36" si="28">P36+Q36+R36</f>
        <v>27</v>
      </c>
    </row>
    <row r="37" spans="1:21" s="27" customFormat="1">
      <c r="A37" s="7" t="s">
        <v>135</v>
      </c>
      <c r="B37" s="8" t="s">
        <v>50</v>
      </c>
      <c r="C37" s="9"/>
      <c r="D37" s="8" t="s">
        <v>40</v>
      </c>
      <c r="E37" s="14" t="s">
        <v>84</v>
      </c>
      <c r="F37" s="11">
        <v>6</v>
      </c>
      <c r="G37" s="11" t="s">
        <v>73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>M37/6</f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  <c r="U37" s="56"/>
    </row>
    <row r="38" spans="1:21" s="48" customFormat="1">
      <c r="A38" s="45" t="s">
        <v>135</v>
      </c>
      <c r="B38" s="46" t="s">
        <v>50</v>
      </c>
      <c r="C38" s="47"/>
      <c r="D38" s="46" t="s">
        <v>81</v>
      </c>
      <c r="E38" s="48" t="s">
        <v>111</v>
      </c>
      <c r="F38" s="49">
        <v>6</v>
      </c>
      <c r="G38" s="49" t="s">
        <v>72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48" customFormat="1">
      <c r="A39" s="45" t="s">
        <v>135</v>
      </c>
      <c r="B39" s="46" t="s">
        <v>53</v>
      </c>
      <c r="C39" s="47"/>
      <c r="D39" s="46" t="s">
        <v>81</v>
      </c>
      <c r="E39" s="48" t="s">
        <v>111</v>
      </c>
      <c r="F39" s="49">
        <v>6</v>
      </c>
      <c r="G39" s="49" t="s">
        <v>102</v>
      </c>
      <c r="H39" s="47"/>
      <c r="I39" s="47">
        <v>1</v>
      </c>
      <c r="J39" s="47">
        <v>15</v>
      </c>
      <c r="K39" s="47">
        <f t="shared" si="5"/>
        <v>15</v>
      </c>
      <c r="L39" s="47">
        <v>30</v>
      </c>
      <c r="M39" s="47"/>
      <c r="N39" s="50">
        <f t="shared" si="6"/>
        <v>2</v>
      </c>
      <c r="O39" s="51">
        <f>M39/5</f>
        <v>0</v>
      </c>
      <c r="Q39" s="52">
        <f t="shared" si="7"/>
        <v>30</v>
      </c>
      <c r="R39" s="100">
        <f t="shared" si="8"/>
        <v>0</v>
      </c>
      <c r="S39" s="52">
        <f t="shared" si="9"/>
        <v>30</v>
      </c>
    </row>
    <row r="40" spans="1:21" s="27" customFormat="1">
      <c r="A40" s="7" t="s">
        <v>135</v>
      </c>
      <c r="B40" s="8" t="s">
        <v>53</v>
      </c>
      <c r="C40" s="9"/>
      <c r="D40" s="8" t="s">
        <v>44</v>
      </c>
      <c r="E40" s="7" t="s">
        <v>84</v>
      </c>
      <c r="F40" s="11">
        <v>6</v>
      </c>
      <c r="G40" s="49" t="s">
        <v>108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>M40/5</f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  <c r="T40" s="55"/>
    </row>
    <row r="41" spans="1:21" s="27" customFormat="1" ht="18.75">
      <c r="A41" s="7"/>
      <c r="B41" s="8"/>
      <c r="C41" s="9"/>
      <c r="D41" s="8"/>
      <c r="E41" s="14"/>
      <c r="F41" s="11"/>
      <c r="G41" s="11"/>
      <c r="H41" s="9"/>
      <c r="I41" s="9"/>
      <c r="J41" s="9"/>
      <c r="K41" s="9"/>
      <c r="L41" s="9"/>
      <c r="M41" s="9"/>
      <c r="N41" s="12"/>
      <c r="O41" s="13"/>
      <c r="P41" s="14"/>
      <c r="Q41" s="15"/>
      <c r="R41" s="15" t="s">
        <v>107</v>
      </c>
      <c r="S41" s="92">
        <f>SUM(S38:S39)</f>
        <v>60</v>
      </c>
    </row>
    <row r="42" spans="1:21" s="48" customFormat="1">
      <c r="A42" s="45" t="s">
        <v>136</v>
      </c>
      <c r="B42" s="46" t="s">
        <v>71</v>
      </c>
      <c r="C42" s="47"/>
      <c r="D42" s="46" t="s">
        <v>29</v>
      </c>
      <c r="E42" s="48" t="s">
        <v>125</v>
      </c>
      <c r="F42" s="47">
        <v>2</v>
      </c>
      <c r="G42" s="49" t="s">
        <v>82</v>
      </c>
      <c r="H42" s="47"/>
      <c r="I42" s="47">
        <v>2</v>
      </c>
      <c r="J42" s="47">
        <v>16</v>
      </c>
      <c r="K42" s="47">
        <f t="shared" ref="K42" si="29">J42-I42+1</f>
        <v>15</v>
      </c>
      <c r="L42" s="47">
        <v>60</v>
      </c>
      <c r="M42" s="47"/>
      <c r="N42" s="50">
        <f t="shared" ref="N42" si="30">L42/K42</f>
        <v>4</v>
      </c>
      <c r="O42" s="51">
        <f t="shared" ref="O42:O43" si="31">M42/6</f>
        <v>0</v>
      </c>
      <c r="Q42" s="52">
        <f t="shared" ref="Q42" si="32">IF(K42=0,0,L42)</f>
        <v>60</v>
      </c>
      <c r="R42" s="100">
        <f t="shared" ref="R42" si="33">IF(K42=0,0,M42/1.5)</f>
        <v>0</v>
      </c>
      <c r="S42" s="52">
        <f t="shared" ref="S42" si="34">P42+Q42+R42</f>
        <v>60</v>
      </c>
    </row>
    <row r="43" spans="1:21" s="48" customFormat="1">
      <c r="A43" s="45" t="s">
        <v>136</v>
      </c>
      <c r="B43" s="46" t="s">
        <v>71</v>
      </c>
      <c r="D43" s="46" t="s">
        <v>29</v>
      </c>
      <c r="E43" s="48" t="s">
        <v>125</v>
      </c>
      <c r="F43" s="47">
        <v>2</v>
      </c>
      <c r="G43" s="49" t="s">
        <v>95</v>
      </c>
      <c r="I43" s="47">
        <v>17</v>
      </c>
      <c r="J43" s="47">
        <v>19</v>
      </c>
      <c r="K43" s="47">
        <f t="shared" ref="K43:K64" si="35">J43-I43+1</f>
        <v>3</v>
      </c>
      <c r="L43" s="47">
        <v>15</v>
      </c>
      <c r="M43" s="47"/>
      <c r="N43" s="50">
        <f t="shared" ref="N43:N64" si="36">L43/K43</f>
        <v>5</v>
      </c>
      <c r="O43" s="51">
        <f t="shared" si="31"/>
        <v>0</v>
      </c>
      <c r="Q43" s="52">
        <f t="shared" ref="Q43:Q64" si="37">IF(K43=0,0,L43)</f>
        <v>15</v>
      </c>
      <c r="R43" s="100">
        <f t="shared" ref="R43:R64" si="38">IF(K43=0,0,M43/1.5)</f>
        <v>0</v>
      </c>
      <c r="S43" s="52">
        <f t="shared" ref="S43:S64" si="39">P43+Q43+R43</f>
        <v>15</v>
      </c>
    </row>
    <row r="44" spans="1:21" s="48" customFormat="1">
      <c r="A44" s="45" t="s">
        <v>136</v>
      </c>
      <c r="B44" s="46" t="s">
        <v>71</v>
      </c>
      <c r="C44" s="47"/>
      <c r="D44" s="46" t="s">
        <v>25</v>
      </c>
      <c r="E44" s="45" t="s">
        <v>126</v>
      </c>
      <c r="F44" s="104">
        <v>2</v>
      </c>
      <c r="G44" s="49" t="s">
        <v>74</v>
      </c>
      <c r="H44" s="47"/>
      <c r="I44" s="47">
        <v>2</v>
      </c>
      <c r="J44" s="47">
        <v>16</v>
      </c>
      <c r="K44" s="47">
        <f t="shared" si="35"/>
        <v>15</v>
      </c>
      <c r="L44" s="47">
        <v>30</v>
      </c>
      <c r="M44" s="47"/>
      <c r="N44" s="50">
        <f t="shared" si="36"/>
        <v>2</v>
      </c>
      <c r="O44" s="51">
        <f>M44/5</f>
        <v>0</v>
      </c>
      <c r="Q44" s="52">
        <f t="shared" si="37"/>
        <v>30</v>
      </c>
      <c r="R44" s="100">
        <f t="shared" si="38"/>
        <v>0</v>
      </c>
      <c r="S44" s="52">
        <f t="shared" si="39"/>
        <v>30</v>
      </c>
    </row>
    <row r="45" spans="1:21" s="27" customFormat="1">
      <c r="A45" s="45" t="s">
        <v>136</v>
      </c>
      <c r="B45" s="46" t="s">
        <v>205</v>
      </c>
      <c r="C45" s="47"/>
      <c r="D45" s="46" t="s">
        <v>207</v>
      </c>
      <c r="E45" s="101" t="s">
        <v>173</v>
      </c>
      <c r="F45" s="49">
        <v>2</v>
      </c>
      <c r="G45" s="49" t="s">
        <v>159</v>
      </c>
      <c r="H45" s="47"/>
      <c r="I45" s="47">
        <v>6</v>
      </c>
      <c r="J45" s="47">
        <v>20</v>
      </c>
      <c r="K45" s="47">
        <f>J45-I45+1</f>
        <v>15</v>
      </c>
      <c r="L45" s="9">
        <v>27</v>
      </c>
      <c r="M45" s="9"/>
      <c r="N45" s="12">
        <f>L45/K45</f>
        <v>1.8</v>
      </c>
      <c r="O45" s="13">
        <f t="shared" ref="O45:O46" si="40">M45/6</f>
        <v>0</v>
      </c>
      <c r="P45" s="14"/>
      <c r="Q45" s="15">
        <f>IF(K45=0,0,L45)</f>
        <v>27</v>
      </c>
      <c r="R45" s="16">
        <f>IF(K45=0,0,M45/1.5)</f>
        <v>0</v>
      </c>
      <c r="S45" s="15">
        <f>P45+Q45+R45</f>
        <v>27</v>
      </c>
    </row>
    <row r="46" spans="1:21" s="27" customFormat="1">
      <c r="A46" s="45" t="s">
        <v>136</v>
      </c>
      <c r="B46" s="46" t="s">
        <v>205</v>
      </c>
      <c r="C46" s="47"/>
      <c r="D46" s="46" t="s">
        <v>206</v>
      </c>
      <c r="E46" s="101" t="s">
        <v>194</v>
      </c>
      <c r="F46" s="49">
        <v>2</v>
      </c>
      <c r="G46" s="49" t="s">
        <v>152</v>
      </c>
      <c r="H46" s="47"/>
      <c r="I46" s="47">
        <v>6</v>
      </c>
      <c r="J46" s="47">
        <v>20</v>
      </c>
      <c r="K46" s="47">
        <f t="shared" ref="K46" si="41">J46-I46+1</f>
        <v>15</v>
      </c>
      <c r="L46" s="9">
        <v>27</v>
      </c>
      <c r="M46" s="9"/>
      <c r="N46" s="12">
        <f t="shared" ref="N46" si="42">L46/K46</f>
        <v>1.8</v>
      </c>
      <c r="O46" s="13">
        <f t="shared" si="40"/>
        <v>0</v>
      </c>
      <c r="P46" s="14"/>
      <c r="Q46" s="15">
        <f t="shared" ref="Q46" si="43">IF(K46=0,0,L46)</f>
        <v>27</v>
      </c>
      <c r="R46" s="16">
        <f t="shared" ref="R46" si="44">IF(K46=0,0,M46/1.5)</f>
        <v>0</v>
      </c>
      <c r="S46" s="15">
        <f t="shared" ref="S46" si="45">P46+Q46+R46</f>
        <v>27</v>
      </c>
    </row>
    <row r="47" spans="1:21" s="27" customFormat="1">
      <c r="A47" s="7" t="s">
        <v>136</v>
      </c>
      <c r="B47" s="8" t="s">
        <v>53</v>
      </c>
      <c r="C47" s="9"/>
      <c r="D47" s="8" t="s">
        <v>45</v>
      </c>
      <c r="E47" s="14" t="s">
        <v>112</v>
      </c>
      <c r="F47" s="11">
        <v>3</v>
      </c>
      <c r="G47" s="11" t="s">
        <v>73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  <c r="T47" s="55"/>
    </row>
    <row r="48" spans="1:21" s="27" customFormat="1">
      <c r="A48" s="7" t="s">
        <v>136</v>
      </c>
      <c r="B48" s="8" t="s">
        <v>53</v>
      </c>
      <c r="D48" s="8" t="s">
        <v>25</v>
      </c>
      <c r="E48" s="7" t="s">
        <v>43</v>
      </c>
      <c r="F48" s="11">
        <v>3</v>
      </c>
      <c r="G48" s="11" t="s">
        <v>72</v>
      </c>
      <c r="H48" s="9"/>
      <c r="I48" s="9">
        <v>1</v>
      </c>
      <c r="J48" s="9">
        <v>15</v>
      </c>
      <c r="K48" s="9">
        <f t="shared" si="35"/>
        <v>15</v>
      </c>
      <c r="L48" s="9">
        <v>30</v>
      </c>
      <c r="M48" s="9"/>
      <c r="N48" s="12">
        <f t="shared" si="36"/>
        <v>2</v>
      </c>
      <c r="O48" s="13">
        <f>M48/5</f>
        <v>0</v>
      </c>
      <c r="P48" s="14"/>
      <c r="Q48" s="15">
        <f t="shared" si="37"/>
        <v>30</v>
      </c>
      <c r="R48" s="16">
        <f t="shared" si="38"/>
        <v>0</v>
      </c>
      <c r="S48" s="15">
        <f t="shared" si="39"/>
        <v>30</v>
      </c>
    </row>
    <row r="49" spans="1:21" s="27" customFormat="1">
      <c r="A49" s="45" t="s">
        <v>136</v>
      </c>
      <c r="B49" s="46" t="s">
        <v>221</v>
      </c>
      <c r="C49" s="47"/>
      <c r="D49" s="46" t="s">
        <v>217</v>
      </c>
      <c r="E49" s="101" t="s">
        <v>203</v>
      </c>
      <c r="F49" s="49">
        <v>3</v>
      </c>
      <c r="G49" s="49" t="s">
        <v>159</v>
      </c>
      <c r="H49" s="47"/>
      <c r="I49" s="47">
        <v>6</v>
      </c>
      <c r="J49" s="47">
        <v>20</v>
      </c>
      <c r="K49" s="47">
        <f>J49-I49+1</f>
        <v>15</v>
      </c>
      <c r="L49" s="9">
        <v>27</v>
      </c>
      <c r="M49" s="9"/>
      <c r="N49" s="12">
        <f>L49/K49</f>
        <v>1.8</v>
      </c>
      <c r="O49" s="13">
        <f>M49/6</f>
        <v>0</v>
      </c>
      <c r="P49" s="14"/>
      <c r="Q49" s="15">
        <f>IF(K49=0,0,L49)</f>
        <v>27</v>
      </c>
      <c r="R49" s="16">
        <f>IF(K49=0,0,M49/1.5)</f>
        <v>0</v>
      </c>
      <c r="S49" s="15">
        <f>P49+Q49+R49</f>
        <v>27</v>
      </c>
    </row>
    <row r="50" spans="1:21" s="27" customFormat="1">
      <c r="A50" s="7" t="s">
        <v>136</v>
      </c>
      <c r="B50" s="8" t="s">
        <v>71</v>
      </c>
      <c r="C50" s="9"/>
      <c r="D50" s="8" t="s">
        <v>40</v>
      </c>
      <c r="E50" s="14" t="s">
        <v>121</v>
      </c>
      <c r="F50" s="24">
        <v>4</v>
      </c>
      <c r="G50" s="11" t="s">
        <v>82</v>
      </c>
      <c r="H50" s="9"/>
      <c r="I50" s="9">
        <v>2</v>
      </c>
      <c r="J50" s="9">
        <v>16</v>
      </c>
      <c r="K50" s="9">
        <f t="shared" si="35"/>
        <v>15</v>
      </c>
      <c r="L50" s="9">
        <v>60</v>
      </c>
      <c r="M50" s="9"/>
      <c r="N50" s="12">
        <f t="shared" si="36"/>
        <v>4</v>
      </c>
      <c r="O50" s="13">
        <f>M50/6</f>
        <v>0</v>
      </c>
      <c r="P50" s="14"/>
      <c r="Q50" s="15">
        <f t="shared" si="37"/>
        <v>60</v>
      </c>
      <c r="R50" s="16">
        <f t="shared" si="38"/>
        <v>0</v>
      </c>
      <c r="S50" s="15">
        <f t="shared" si="39"/>
        <v>60</v>
      </c>
    </row>
    <row r="51" spans="1:21" s="48" customFormat="1">
      <c r="A51" s="45" t="s">
        <v>136</v>
      </c>
      <c r="B51" s="46" t="s">
        <v>71</v>
      </c>
      <c r="D51" s="46" t="s">
        <v>30</v>
      </c>
      <c r="E51" s="46" t="s">
        <v>122</v>
      </c>
      <c r="F51" s="47">
        <v>4</v>
      </c>
      <c r="G51" s="49" t="s">
        <v>74</v>
      </c>
      <c r="I51" s="47">
        <v>2</v>
      </c>
      <c r="J51" s="47">
        <v>16</v>
      </c>
      <c r="K51" s="47">
        <f t="shared" si="35"/>
        <v>15</v>
      </c>
      <c r="L51" s="47">
        <v>30</v>
      </c>
      <c r="M51" s="47"/>
      <c r="N51" s="50">
        <f t="shared" si="36"/>
        <v>2</v>
      </c>
      <c r="O51" s="51">
        <f>M51/6</f>
        <v>0</v>
      </c>
      <c r="Q51" s="52">
        <f t="shared" si="37"/>
        <v>30</v>
      </c>
      <c r="R51" s="100">
        <f t="shared" si="38"/>
        <v>0</v>
      </c>
      <c r="S51" s="52">
        <f t="shared" si="39"/>
        <v>30</v>
      </c>
    </row>
    <row r="52" spans="1:21" s="27" customFormat="1" ht="15" customHeight="1">
      <c r="A52" s="149" t="s">
        <v>136</v>
      </c>
      <c r="B52" s="46" t="s">
        <v>205</v>
      </c>
      <c r="C52" s="47"/>
      <c r="D52" s="46" t="s">
        <v>199</v>
      </c>
      <c r="E52" s="101" t="s">
        <v>200</v>
      </c>
      <c r="F52" s="49">
        <v>4</v>
      </c>
      <c r="G52" s="49" t="s">
        <v>102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49" t="s">
        <v>136</v>
      </c>
      <c r="B53" s="46" t="s">
        <v>205</v>
      </c>
      <c r="C53" s="47"/>
      <c r="D53" s="46" t="s">
        <v>197</v>
      </c>
      <c r="E53" s="101" t="s">
        <v>198</v>
      </c>
      <c r="F53" s="49">
        <v>4</v>
      </c>
      <c r="G53" s="49" t="s">
        <v>108</v>
      </c>
      <c r="H53" s="47"/>
      <c r="I53" s="47">
        <v>6</v>
      </c>
      <c r="J53" s="47">
        <v>20</v>
      </c>
      <c r="K53" s="47">
        <f>J53-I53+1</f>
        <v>15</v>
      </c>
      <c r="L53" s="9">
        <v>27</v>
      </c>
      <c r="M53" s="9"/>
      <c r="N53" s="12">
        <f>L53/K53</f>
        <v>1.8</v>
      </c>
      <c r="O53" s="13">
        <f>M53/6</f>
        <v>0</v>
      </c>
      <c r="P53" s="14"/>
      <c r="Q53" s="15">
        <f>IF(K53=0,0,L53)</f>
        <v>27</v>
      </c>
      <c r="R53" s="16">
        <f>IF(K53=0,0,M53/1.5)</f>
        <v>0</v>
      </c>
      <c r="S53" s="15">
        <f>P53+Q53+R53</f>
        <v>27</v>
      </c>
    </row>
    <row r="54" spans="1:21" s="27" customFormat="1">
      <c r="A54" s="149" t="s">
        <v>136</v>
      </c>
      <c r="B54" s="46" t="s">
        <v>205</v>
      </c>
      <c r="C54" s="47"/>
      <c r="D54" s="46" t="s">
        <v>211</v>
      </c>
      <c r="E54" s="101" t="s">
        <v>169</v>
      </c>
      <c r="F54" s="49">
        <v>4</v>
      </c>
      <c r="G54" s="49" t="s">
        <v>190</v>
      </c>
      <c r="H54" s="47"/>
      <c r="I54" s="47">
        <v>6</v>
      </c>
      <c r="J54" s="47">
        <v>20</v>
      </c>
      <c r="K54" s="47">
        <f t="shared" si="35"/>
        <v>15</v>
      </c>
      <c r="L54" s="9">
        <v>27</v>
      </c>
      <c r="M54" s="9"/>
      <c r="N54" s="12">
        <f t="shared" si="36"/>
        <v>1.8</v>
      </c>
      <c r="O54" s="13">
        <f t="shared" ref="O54" si="46">M54/6</f>
        <v>0</v>
      </c>
      <c r="P54" s="14"/>
      <c r="Q54" s="15">
        <f t="shared" si="37"/>
        <v>27</v>
      </c>
      <c r="R54" s="16">
        <f t="shared" si="38"/>
        <v>0</v>
      </c>
      <c r="S54" s="15">
        <f t="shared" si="39"/>
        <v>27</v>
      </c>
    </row>
    <row r="55" spans="1:21" s="27" customFormat="1">
      <c r="A55" s="7" t="s">
        <v>136</v>
      </c>
      <c r="B55" s="8" t="s">
        <v>52</v>
      </c>
      <c r="C55" s="9"/>
      <c r="D55" s="8" t="s">
        <v>46</v>
      </c>
      <c r="E55" s="14" t="s">
        <v>112</v>
      </c>
      <c r="F55" s="11">
        <v>5</v>
      </c>
      <c r="G55" s="11" t="s">
        <v>73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ref="O55:O64" si="47">M55/5</f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7" t="s">
        <v>136</v>
      </c>
      <c r="B56" s="8" t="s">
        <v>52</v>
      </c>
      <c r="C56" s="9"/>
      <c r="D56" s="8" t="s">
        <v>25</v>
      </c>
      <c r="E56" s="7" t="s">
        <v>43</v>
      </c>
      <c r="F56" s="18">
        <v>5</v>
      </c>
      <c r="G56" s="11" t="s">
        <v>72</v>
      </c>
      <c r="H56" s="9"/>
      <c r="I56" s="9">
        <v>1</v>
      </c>
      <c r="J56" s="9">
        <v>15</v>
      </c>
      <c r="K56" s="9">
        <f t="shared" si="35"/>
        <v>15</v>
      </c>
      <c r="L56" s="9">
        <v>30</v>
      </c>
      <c r="M56" s="9"/>
      <c r="N56" s="12">
        <f t="shared" si="36"/>
        <v>2</v>
      </c>
      <c r="O56" s="13">
        <f t="shared" si="47"/>
        <v>0</v>
      </c>
      <c r="P56" s="14"/>
      <c r="Q56" s="15">
        <f t="shared" si="37"/>
        <v>30</v>
      </c>
      <c r="R56" s="16">
        <f t="shared" si="38"/>
        <v>0</v>
      </c>
      <c r="S56" s="15">
        <f t="shared" si="39"/>
        <v>30</v>
      </c>
    </row>
    <row r="57" spans="1:21" s="27" customFormat="1">
      <c r="A57" s="45" t="s">
        <v>136</v>
      </c>
      <c r="B57" s="46" t="s">
        <v>205</v>
      </c>
      <c r="C57" s="47"/>
      <c r="D57" s="46" t="s">
        <v>195</v>
      </c>
      <c r="E57" s="101" t="s">
        <v>196</v>
      </c>
      <c r="F57" s="49">
        <v>5</v>
      </c>
      <c r="G57" s="49" t="s">
        <v>159</v>
      </c>
      <c r="H57" s="47"/>
      <c r="I57" s="47">
        <v>6</v>
      </c>
      <c r="J57" s="47">
        <v>20</v>
      </c>
      <c r="K57" s="47">
        <f t="shared" si="35"/>
        <v>15</v>
      </c>
      <c r="L57" s="9">
        <v>27</v>
      </c>
      <c r="M57" s="9"/>
      <c r="N57" s="12">
        <f t="shared" si="36"/>
        <v>1.8</v>
      </c>
      <c r="O57" s="13">
        <f t="shared" ref="O57:O58" si="48">M57/6</f>
        <v>0</v>
      </c>
      <c r="P57" s="14"/>
      <c r="Q57" s="15">
        <f t="shared" si="37"/>
        <v>27</v>
      </c>
      <c r="R57" s="16">
        <f t="shared" si="38"/>
        <v>0</v>
      </c>
      <c r="S57" s="15">
        <f t="shared" si="39"/>
        <v>27</v>
      </c>
    </row>
    <row r="58" spans="1:21" s="27" customFormat="1">
      <c r="A58" s="45" t="s">
        <v>136</v>
      </c>
      <c r="B58" s="46" t="s">
        <v>205</v>
      </c>
      <c r="C58" s="47"/>
      <c r="D58" s="46" t="s">
        <v>212</v>
      </c>
      <c r="E58" s="101" t="s">
        <v>203</v>
      </c>
      <c r="F58" s="49">
        <v>5</v>
      </c>
      <c r="G58" s="49" t="s">
        <v>161</v>
      </c>
      <c r="H58" s="47"/>
      <c r="I58" s="47">
        <v>6</v>
      </c>
      <c r="J58" s="47">
        <v>20</v>
      </c>
      <c r="K58" s="47">
        <f>J58-I58+1</f>
        <v>15</v>
      </c>
      <c r="L58" s="9">
        <v>27</v>
      </c>
      <c r="M58" s="9"/>
      <c r="N58" s="12">
        <f>L58/K58</f>
        <v>1.8</v>
      </c>
      <c r="O58" s="13">
        <f t="shared" si="48"/>
        <v>0</v>
      </c>
      <c r="P58" s="14"/>
      <c r="Q58" s="15">
        <f>IF(K58=0,0,L58)</f>
        <v>27</v>
      </c>
      <c r="R58" s="16">
        <f>IF(K58=0,0,M58/1.5)</f>
        <v>0</v>
      </c>
      <c r="S58" s="15">
        <f>P58+Q58+R58</f>
        <v>27</v>
      </c>
    </row>
    <row r="59" spans="1:21" s="27" customFormat="1">
      <c r="A59" s="7" t="s">
        <v>136</v>
      </c>
      <c r="B59" s="8" t="s">
        <v>51</v>
      </c>
      <c r="C59" s="9"/>
      <c r="D59" s="8" t="s">
        <v>10</v>
      </c>
      <c r="E59" s="14" t="s">
        <v>111</v>
      </c>
      <c r="F59" s="11">
        <v>6</v>
      </c>
      <c r="G59" s="11" t="s">
        <v>73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</row>
    <row r="60" spans="1:21" s="28" customFormat="1">
      <c r="A60" s="7" t="s">
        <v>136</v>
      </c>
      <c r="B60" s="8" t="s">
        <v>51</v>
      </c>
      <c r="C60" s="9"/>
      <c r="D60" s="8" t="s">
        <v>40</v>
      </c>
      <c r="E60" s="14" t="s">
        <v>84</v>
      </c>
      <c r="F60" s="11">
        <v>6</v>
      </c>
      <c r="G60" s="11" t="s">
        <v>72</v>
      </c>
      <c r="H60" s="9"/>
      <c r="I60" s="9">
        <v>1</v>
      </c>
      <c r="J60" s="9">
        <v>15</v>
      </c>
      <c r="K60" s="9">
        <f t="shared" si="35"/>
        <v>15</v>
      </c>
      <c r="L60" s="9">
        <v>30</v>
      </c>
      <c r="M60" s="9"/>
      <c r="N60" s="12">
        <f t="shared" si="36"/>
        <v>2</v>
      </c>
      <c r="O60" s="13">
        <f t="shared" si="47"/>
        <v>0</v>
      </c>
      <c r="P60" s="14"/>
      <c r="Q60" s="15">
        <f t="shared" si="37"/>
        <v>30</v>
      </c>
      <c r="R60" s="16">
        <f t="shared" si="38"/>
        <v>0</v>
      </c>
      <c r="S60" s="15">
        <f t="shared" si="39"/>
        <v>30</v>
      </c>
      <c r="T60" s="27"/>
      <c r="U60" s="56"/>
    </row>
    <row r="61" spans="1:21" s="28" customFormat="1">
      <c r="A61" s="7" t="s">
        <v>136</v>
      </c>
      <c r="B61" s="8" t="s">
        <v>156</v>
      </c>
      <c r="C61" s="9"/>
      <c r="D61" s="8" t="s">
        <v>155</v>
      </c>
      <c r="E61" s="14" t="s">
        <v>157</v>
      </c>
      <c r="F61" s="11">
        <v>6</v>
      </c>
      <c r="G61" s="11" t="s">
        <v>102</v>
      </c>
      <c r="H61" s="9"/>
      <c r="I61" s="9">
        <v>5</v>
      </c>
      <c r="J61" s="9">
        <v>15</v>
      </c>
      <c r="K61" s="9">
        <f>J61-I61+1</f>
        <v>11</v>
      </c>
      <c r="L61" s="9">
        <v>22</v>
      </c>
      <c r="M61" s="9"/>
      <c r="N61" s="12">
        <f>L61/K61</f>
        <v>2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8" customFormat="1">
      <c r="A62" s="7" t="s">
        <v>136</v>
      </c>
      <c r="B62" s="8" t="s">
        <v>156</v>
      </c>
      <c r="C62" s="9"/>
      <c r="D62" s="8" t="s">
        <v>172</v>
      </c>
      <c r="E62" s="14" t="s">
        <v>173</v>
      </c>
      <c r="F62" s="11">
        <v>6</v>
      </c>
      <c r="G62" s="11" t="s">
        <v>174</v>
      </c>
      <c r="H62" s="9"/>
      <c r="I62" s="9">
        <v>5</v>
      </c>
      <c r="J62" s="9">
        <v>19</v>
      </c>
      <c r="K62" s="9">
        <f>J62-I62+1</f>
        <v>15</v>
      </c>
      <c r="L62" s="9">
        <v>22</v>
      </c>
      <c r="M62" s="9"/>
      <c r="N62" s="12">
        <f>L62/K62</f>
        <v>1.4666666666666666</v>
      </c>
      <c r="O62" s="13">
        <f>M62/5</f>
        <v>0</v>
      </c>
      <c r="P62" s="14"/>
      <c r="Q62" s="15">
        <f>IF(K62=0,0,L62)</f>
        <v>22</v>
      </c>
      <c r="R62" s="16">
        <f>IF(K62=0,0,M62/1.5)</f>
        <v>0</v>
      </c>
      <c r="S62" s="15">
        <f>P62+Q62+R62</f>
        <v>22</v>
      </c>
      <c r="T62" s="55"/>
      <c r="U62" s="27"/>
    </row>
    <row r="63" spans="1:21" s="27" customFormat="1">
      <c r="A63" s="7" t="s">
        <v>136</v>
      </c>
      <c r="B63" s="8" t="s">
        <v>52</v>
      </c>
      <c r="C63" s="9"/>
      <c r="D63" s="8" t="s">
        <v>104</v>
      </c>
      <c r="E63" s="7" t="s">
        <v>84</v>
      </c>
      <c r="F63" s="11">
        <v>7</v>
      </c>
      <c r="G63" s="49" t="s">
        <v>102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</row>
    <row r="64" spans="1:21" s="28" customFormat="1">
      <c r="A64" s="7" t="s">
        <v>136</v>
      </c>
      <c r="B64" s="8" t="s">
        <v>52</v>
      </c>
      <c r="C64" s="9"/>
      <c r="D64" s="8" t="s">
        <v>29</v>
      </c>
      <c r="E64" s="14" t="s">
        <v>111</v>
      </c>
      <c r="F64" s="11">
        <v>7</v>
      </c>
      <c r="G64" s="11" t="s">
        <v>108</v>
      </c>
      <c r="H64" s="9"/>
      <c r="I64" s="9">
        <v>1</v>
      </c>
      <c r="J64" s="9">
        <v>15</v>
      </c>
      <c r="K64" s="9">
        <f t="shared" si="35"/>
        <v>15</v>
      </c>
      <c r="L64" s="9">
        <v>30</v>
      </c>
      <c r="M64" s="9"/>
      <c r="N64" s="12">
        <f t="shared" si="36"/>
        <v>2</v>
      </c>
      <c r="O64" s="13">
        <f t="shared" si="47"/>
        <v>0</v>
      </c>
      <c r="P64" s="14"/>
      <c r="Q64" s="15">
        <f t="shared" si="37"/>
        <v>30</v>
      </c>
      <c r="R64" s="16">
        <f t="shared" si="38"/>
        <v>0</v>
      </c>
      <c r="S64" s="15">
        <f t="shared" si="39"/>
        <v>30</v>
      </c>
      <c r="T64" s="27"/>
      <c r="U64" s="56"/>
    </row>
    <row r="65" spans="1:21" s="27" customFormat="1">
      <c r="A65" s="7"/>
      <c r="B65" s="8"/>
      <c r="C65" s="9"/>
      <c r="D65" s="8"/>
      <c r="E65" s="7"/>
      <c r="F65" s="18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6"/>
      <c r="S65" s="15"/>
      <c r="T65" s="55"/>
      <c r="U65" s="56"/>
    </row>
    <row r="66" spans="1:21" s="27" customFormat="1">
      <c r="A66" s="113" t="s">
        <v>138</v>
      </c>
      <c r="B66" s="8" t="s">
        <v>156</v>
      </c>
      <c r="C66" s="9"/>
      <c r="D66" s="8" t="s">
        <v>49</v>
      </c>
      <c r="E66" s="14" t="s">
        <v>115</v>
      </c>
      <c r="F66" s="24">
        <v>2</v>
      </c>
      <c r="G66" s="11" t="s">
        <v>72</v>
      </c>
      <c r="H66" s="9"/>
      <c r="I66" s="9">
        <v>5</v>
      </c>
      <c r="J66" s="9">
        <v>19</v>
      </c>
      <c r="K66" s="9">
        <f t="shared" ref="K66" si="49">J66-I66+1</f>
        <v>15</v>
      </c>
      <c r="L66" s="9">
        <v>30</v>
      </c>
      <c r="M66" s="9"/>
      <c r="N66" s="12"/>
      <c r="O66" s="13">
        <f t="shared" ref="O66" si="50">M66/6</f>
        <v>0</v>
      </c>
      <c r="P66" s="14"/>
      <c r="Q66" s="15">
        <f t="shared" ref="Q66" si="51">IF(K66=0,0,L66)</f>
        <v>30</v>
      </c>
      <c r="R66" s="16">
        <f t="shared" ref="R66" si="52">IF(K66=0,0,M66/1.5)</f>
        <v>0</v>
      </c>
      <c r="S66" s="15">
        <f t="shared" ref="S66" si="53">P66+Q66+R66</f>
        <v>30</v>
      </c>
      <c r="U66" s="85"/>
    </row>
    <row r="67" spans="1:21" s="27" customFormat="1">
      <c r="A67" s="7" t="s">
        <v>138</v>
      </c>
      <c r="B67" s="8" t="s">
        <v>156</v>
      </c>
      <c r="C67" s="9"/>
      <c r="D67" s="8" t="s">
        <v>155</v>
      </c>
      <c r="E67" s="14" t="s">
        <v>157</v>
      </c>
      <c r="F67" s="11">
        <v>2</v>
      </c>
      <c r="G67" s="11" t="s">
        <v>74</v>
      </c>
      <c r="H67" s="9"/>
      <c r="I67" s="9">
        <v>5</v>
      </c>
      <c r="J67" s="9">
        <v>15</v>
      </c>
      <c r="K67" s="9">
        <f t="shared" ref="K67:K74" si="54">J67-I67+1</f>
        <v>11</v>
      </c>
      <c r="L67" s="9">
        <v>22</v>
      </c>
      <c r="M67" s="9"/>
      <c r="N67" s="12">
        <f t="shared" ref="N67:N74" si="55">L67/K67</f>
        <v>2</v>
      </c>
      <c r="O67" s="13">
        <f>M67/5</f>
        <v>0</v>
      </c>
      <c r="P67" s="14"/>
      <c r="Q67" s="15">
        <f t="shared" ref="Q67:Q74" si="56">IF(K67=0,0,L67)</f>
        <v>22</v>
      </c>
      <c r="R67" s="16">
        <f t="shared" ref="R67:R74" si="57">IF(K67=0,0,M67/1.5)</f>
        <v>0</v>
      </c>
      <c r="S67" s="15">
        <f t="shared" ref="S67:S74" si="58">P67+Q67+R67</f>
        <v>22</v>
      </c>
      <c r="T67" s="55"/>
    </row>
    <row r="68" spans="1:21" s="27" customFormat="1">
      <c r="A68" s="7" t="s">
        <v>138</v>
      </c>
      <c r="B68" s="8" t="s">
        <v>156</v>
      </c>
      <c r="C68" s="9"/>
      <c r="D68" s="8" t="s">
        <v>155</v>
      </c>
      <c r="E68" s="14" t="s">
        <v>157</v>
      </c>
      <c r="F68" s="24">
        <v>2</v>
      </c>
      <c r="G68" s="11">
        <v>5</v>
      </c>
      <c r="H68" s="9"/>
      <c r="I68" s="9">
        <v>16</v>
      </c>
      <c r="J68" s="9">
        <v>16</v>
      </c>
      <c r="K68" s="9">
        <f t="shared" si="54"/>
        <v>1</v>
      </c>
      <c r="L68" s="9">
        <v>1</v>
      </c>
      <c r="M68" s="9"/>
      <c r="N68" s="12">
        <f t="shared" si="55"/>
        <v>1</v>
      </c>
      <c r="O68" s="13">
        <f>M68/5</f>
        <v>0</v>
      </c>
      <c r="P68" s="14"/>
      <c r="Q68" s="15">
        <f t="shared" si="56"/>
        <v>1</v>
      </c>
      <c r="R68" s="16">
        <f t="shared" si="57"/>
        <v>0</v>
      </c>
      <c r="S68" s="15">
        <f t="shared" si="58"/>
        <v>1</v>
      </c>
      <c r="T68" s="55"/>
    </row>
    <row r="69" spans="1:21" s="27" customFormat="1">
      <c r="A69" s="45" t="s">
        <v>138</v>
      </c>
      <c r="B69" s="46" t="s">
        <v>210</v>
      </c>
      <c r="C69" s="47"/>
      <c r="D69" s="46" t="s">
        <v>216</v>
      </c>
      <c r="E69" s="101" t="s">
        <v>196</v>
      </c>
      <c r="F69" s="49">
        <v>2</v>
      </c>
      <c r="G69" s="49" t="s">
        <v>159</v>
      </c>
      <c r="H69" s="47"/>
      <c r="I69" s="47">
        <v>6</v>
      </c>
      <c r="J69" s="47">
        <v>20</v>
      </c>
      <c r="K69" s="47">
        <f t="shared" ref="K69" si="59">J69-I69+1</f>
        <v>15</v>
      </c>
      <c r="L69" s="9">
        <v>27</v>
      </c>
      <c r="M69" s="9"/>
      <c r="N69" s="12">
        <f t="shared" ref="N69" si="60">L69/K69</f>
        <v>1.8</v>
      </c>
      <c r="O69" s="13">
        <f t="shared" ref="O69" si="61">M69/6</f>
        <v>0</v>
      </c>
      <c r="P69" s="14"/>
      <c r="Q69" s="15">
        <f t="shared" ref="Q69" si="62">IF(K69=0,0,L69)</f>
        <v>27</v>
      </c>
      <c r="R69" s="16">
        <f t="shared" ref="R69" si="63">IF(K69=0,0,M69/1.5)</f>
        <v>0</v>
      </c>
      <c r="S69" s="15">
        <f t="shared" ref="S69" si="64">P69+Q69+R69</f>
        <v>27</v>
      </c>
    </row>
    <row r="70" spans="1:21" s="27" customFormat="1">
      <c r="A70" s="7" t="s">
        <v>138</v>
      </c>
      <c r="B70" s="8" t="s">
        <v>58</v>
      </c>
      <c r="C70" s="9"/>
      <c r="D70" s="8" t="s">
        <v>28</v>
      </c>
      <c r="E70" s="14" t="s">
        <v>93</v>
      </c>
      <c r="F70" s="24">
        <v>3</v>
      </c>
      <c r="G70" s="11" t="s">
        <v>75</v>
      </c>
      <c r="H70" s="9"/>
      <c r="I70" s="9">
        <v>1</v>
      </c>
      <c r="J70" s="9">
        <v>15</v>
      </c>
      <c r="K70" s="9">
        <f t="shared" si="54"/>
        <v>15</v>
      </c>
      <c r="L70" s="9">
        <v>45</v>
      </c>
      <c r="M70" s="9"/>
      <c r="N70" s="12">
        <f t="shared" si="55"/>
        <v>3</v>
      </c>
      <c r="O70" s="13"/>
      <c r="P70" s="14"/>
      <c r="Q70" s="15">
        <f t="shared" si="56"/>
        <v>45</v>
      </c>
      <c r="R70" s="16">
        <f t="shared" si="57"/>
        <v>0</v>
      </c>
      <c r="S70" s="15">
        <f t="shared" si="58"/>
        <v>45</v>
      </c>
    </row>
    <row r="71" spans="1:21" s="28" customFormat="1">
      <c r="A71" s="7" t="s">
        <v>138</v>
      </c>
      <c r="B71" s="8" t="s">
        <v>56</v>
      </c>
      <c r="C71" s="9"/>
      <c r="D71" s="8" t="s">
        <v>60</v>
      </c>
      <c r="E71" s="14" t="s">
        <v>23</v>
      </c>
      <c r="F71" s="11">
        <v>5</v>
      </c>
      <c r="G71" s="11" t="s">
        <v>73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M71/6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  <c r="T71" s="27"/>
      <c r="U71" s="27"/>
    </row>
    <row r="72" spans="1:21" s="27" customFormat="1">
      <c r="A72" s="7" t="s">
        <v>138</v>
      </c>
      <c r="B72" s="8" t="s">
        <v>56</v>
      </c>
      <c r="C72" s="9"/>
      <c r="D72" s="8" t="s">
        <v>11</v>
      </c>
      <c r="E72" s="36" t="s">
        <v>119</v>
      </c>
      <c r="F72" s="11">
        <v>5</v>
      </c>
      <c r="G72" s="11" t="s">
        <v>72</v>
      </c>
      <c r="H72" s="9"/>
      <c r="I72" s="9">
        <v>1</v>
      </c>
      <c r="J72" s="9">
        <v>15</v>
      </c>
      <c r="K72" s="9">
        <f t="shared" si="54"/>
        <v>15</v>
      </c>
      <c r="L72" s="9">
        <v>30</v>
      </c>
      <c r="M72" s="9"/>
      <c r="N72" s="12">
        <f t="shared" si="55"/>
        <v>2</v>
      </c>
      <c r="O72" s="13">
        <f>M72/5</f>
        <v>0</v>
      </c>
      <c r="P72" s="14"/>
      <c r="Q72" s="15">
        <f t="shared" si="56"/>
        <v>30</v>
      </c>
      <c r="R72" s="16">
        <f t="shared" si="57"/>
        <v>0</v>
      </c>
      <c r="S72" s="15">
        <f t="shared" si="58"/>
        <v>30</v>
      </c>
    </row>
    <row r="73" spans="1:21" s="27" customFormat="1">
      <c r="A73" s="7" t="s">
        <v>138</v>
      </c>
      <c r="B73" s="8" t="s">
        <v>56</v>
      </c>
      <c r="C73" s="9"/>
      <c r="D73" s="8" t="s">
        <v>28</v>
      </c>
      <c r="E73" s="14" t="s">
        <v>93</v>
      </c>
      <c r="F73" s="11">
        <v>6</v>
      </c>
      <c r="G73" s="11" t="s">
        <v>75</v>
      </c>
      <c r="H73" s="9"/>
      <c r="I73" s="9">
        <v>1</v>
      </c>
      <c r="J73" s="9">
        <v>15</v>
      </c>
      <c r="K73" s="9">
        <f t="shared" si="54"/>
        <v>15</v>
      </c>
      <c r="L73" s="9">
        <v>45</v>
      </c>
      <c r="M73" s="9"/>
      <c r="N73" s="12">
        <f t="shared" si="55"/>
        <v>3</v>
      </c>
      <c r="O73" s="13">
        <f>M73/6</f>
        <v>0</v>
      </c>
      <c r="P73" s="14"/>
      <c r="Q73" s="15">
        <f t="shared" si="56"/>
        <v>45</v>
      </c>
      <c r="R73" s="16">
        <f t="shared" si="57"/>
        <v>0</v>
      </c>
      <c r="S73" s="15">
        <f t="shared" si="58"/>
        <v>45</v>
      </c>
    </row>
    <row r="74" spans="1:21" s="27" customFormat="1">
      <c r="A74" s="45" t="s">
        <v>138</v>
      </c>
      <c r="B74" s="46" t="s">
        <v>213</v>
      </c>
      <c r="C74" s="47"/>
      <c r="D74" s="46" t="s">
        <v>218</v>
      </c>
      <c r="E74" s="101" t="s">
        <v>196</v>
      </c>
      <c r="F74" s="49">
        <v>6</v>
      </c>
      <c r="G74" s="49" t="s">
        <v>159</v>
      </c>
      <c r="H74" s="47"/>
      <c r="I74" s="47">
        <v>6</v>
      </c>
      <c r="J74" s="47">
        <v>20</v>
      </c>
      <c r="K74" s="47">
        <f t="shared" si="54"/>
        <v>15</v>
      </c>
      <c r="L74" s="9">
        <v>27</v>
      </c>
      <c r="M74" s="9"/>
      <c r="N74" s="12">
        <f t="shared" si="55"/>
        <v>1.8</v>
      </c>
      <c r="O74" s="13">
        <f t="shared" ref="O74:O75" si="65">M74/6</f>
        <v>0</v>
      </c>
      <c r="P74" s="14"/>
      <c r="Q74" s="15">
        <f t="shared" si="56"/>
        <v>27</v>
      </c>
      <c r="R74" s="16">
        <f t="shared" si="57"/>
        <v>0</v>
      </c>
      <c r="S74" s="15">
        <f t="shared" si="58"/>
        <v>27</v>
      </c>
    </row>
    <row r="75" spans="1:21" s="27" customFormat="1">
      <c r="A75" s="45" t="s">
        <v>138</v>
      </c>
      <c r="B75" s="46" t="s">
        <v>210</v>
      </c>
      <c r="C75" s="47"/>
      <c r="D75" s="46" t="s">
        <v>217</v>
      </c>
      <c r="E75" s="101" t="s">
        <v>203</v>
      </c>
      <c r="F75" s="49">
        <v>6</v>
      </c>
      <c r="G75" s="49" t="s">
        <v>161</v>
      </c>
      <c r="H75" s="47"/>
      <c r="I75" s="47">
        <v>6</v>
      </c>
      <c r="J75" s="47">
        <v>20</v>
      </c>
      <c r="K75" s="47">
        <f>J75-I75+1</f>
        <v>15</v>
      </c>
      <c r="L75" s="9">
        <v>27</v>
      </c>
      <c r="M75" s="9"/>
      <c r="N75" s="12">
        <f>L75/K75</f>
        <v>1.8</v>
      </c>
      <c r="O75" s="13">
        <f t="shared" si="65"/>
        <v>0</v>
      </c>
      <c r="P75" s="14"/>
      <c r="Q75" s="15">
        <f>IF(K75=0,0,L75)</f>
        <v>27</v>
      </c>
      <c r="R75" s="16">
        <f>IF(K75=0,0,M75/1.5)</f>
        <v>0</v>
      </c>
      <c r="S75" s="15">
        <f>P75+Q75+R75</f>
        <v>27</v>
      </c>
    </row>
    <row r="76" spans="1:21" s="28" customFormat="1">
      <c r="A76" s="7"/>
      <c r="B76" s="8"/>
      <c r="C76" s="9"/>
      <c r="D76" s="8"/>
      <c r="E76" s="14"/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5"/>
      <c r="T76" s="55"/>
      <c r="U76" s="56"/>
    </row>
    <row r="77" spans="1:21" s="27" customFormat="1">
      <c r="A77" s="45" t="s">
        <v>137</v>
      </c>
      <c r="B77" s="46" t="s">
        <v>191</v>
      </c>
      <c r="C77" s="47"/>
      <c r="D77" s="46" t="s">
        <v>193</v>
      </c>
      <c r="E77" s="101" t="s">
        <v>194</v>
      </c>
      <c r="F77" s="49">
        <v>2</v>
      </c>
      <c r="G77" s="49" t="s">
        <v>77</v>
      </c>
      <c r="H77" s="47"/>
      <c r="I77" s="47">
        <v>6</v>
      </c>
      <c r="J77" s="47">
        <v>20</v>
      </c>
      <c r="K77" s="47">
        <f t="shared" ref="K77" si="66">J77-I77+1</f>
        <v>15</v>
      </c>
      <c r="L77" s="9">
        <v>27</v>
      </c>
      <c r="M77" s="9"/>
      <c r="N77" s="12">
        <f t="shared" ref="N77" si="67">L77/K77</f>
        <v>1.8</v>
      </c>
      <c r="O77" s="13">
        <f t="shared" ref="O77" si="68">M77/6</f>
        <v>0</v>
      </c>
      <c r="P77" s="14"/>
      <c r="Q77" s="15">
        <f t="shared" ref="Q77" si="69">IF(K77=0,0,L77)</f>
        <v>27</v>
      </c>
      <c r="R77" s="16">
        <f t="shared" ref="R77" si="70">IF(K77=0,0,M77/1.5)</f>
        <v>0</v>
      </c>
      <c r="S77" s="15">
        <f t="shared" ref="S77" si="71">P77+Q77+R77</f>
        <v>27</v>
      </c>
    </row>
    <row r="78" spans="1:21" s="27" customFormat="1">
      <c r="A78" s="45" t="s">
        <v>137</v>
      </c>
      <c r="B78" s="46" t="s">
        <v>191</v>
      </c>
      <c r="C78" s="47"/>
      <c r="D78" s="46" t="s">
        <v>195</v>
      </c>
      <c r="E78" s="101" t="s">
        <v>196</v>
      </c>
      <c r="F78" s="49">
        <v>2</v>
      </c>
      <c r="G78" s="49" t="s">
        <v>83</v>
      </c>
      <c r="H78" s="47"/>
      <c r="I78" s="47">
        <v>6</v>
      </c>
      <c r="J78" s="47">
        <v>20</v>
      </c>
      <c r="K78" s="47">
        <f t="shared" ref="K78" si="72">J78-I78+1</f>
        <v>15</v>
      </c>
      <c r="L78" s="9">
        <v>27</v>
      </c>
      <c r="M78" s="9"/>
      <c r="N78" s="12">
        <f t="shared" ref="N78" si="73">L78/K78</f>
        <v>1.8</v>
      </c>
      <c r="O78" s="13">
        <f t="shared" ref="O78" si="74">M78/6</f>
        <v>0</v>
      </c>
      <c r="P78" s="14"/>
      <c r="Q78" s="15">
        <f t="shared" ref="Q78" si="75">IF(K78=0,0,L78)</f>
        <v>27</v>
      </c>
      <c r="R78" s="16">
        <f t="shared" ref="R78" si="76">IF(K78=0,0,M78/1.5)</f>
        <v>0</v>
      </c>
      <c r="S78" s="15">
        <f t="shared" ref="S78" si="77">P78+Q78+R78</f>
        <v>27</v>
      </c>
    </row>
    <row r="79" spans="1:21" s="27" customFormat="1">
      <c r="A79" s="45" t="s">
        <v>137</v>
      </c>
      <c r="B79" s="46" t="s">
        <v>223</v>
      </c>
      <c r="C79" s="47"/>
      <c r="D79" s="46" t="s">
        <v>208</v>
      </c>
      <c r="E79" s="101" t="s">
        <v>196</v>
      </c>
      <c r="F79" s="49">
        <v>2</v>
      </c>
      <c r="G79" s="49" t="s">
        <v>159</v>
      </c>
      <c r="H79" s="47"/>
      <c r="I79" s="47">
        <v>6</v>
      </c>
      <c r="J79" s="47">
        <v>20</v>
      </c>
      <c r="K79" s="47">
        <f t="shared" ref="K79:K80" si="78">J79-I79+1</f>
        <v>15</v>
      </c>
      <c r="L79" s="9">
        <v>27</v>
      </c>
      <c r="M79" s="9"/>
      <c r="N79" s="12">
        <f t="shared" ref="N79:N80" si="79">L79/K79</f>
        <v>1.8</v>
      </c>
      <c r="O79" s="13">
        <f t="shared" ref="O79:O80" si="80">M79/6</f>
        <v>0</v>
      </c>
      <c r="P79" s="14"/>
      <c r="Q79" s="15">
        <f t="shared" ref="Q79:Q80" si="81">IF(K79=0,0,L79)</f>
        <v>27</v>
      </c>
      <c r="R79" s="16">
        <f t="shared" ref="R79:R80" si="82">IF(K79=0,0,M79/1.5)</f>
        <v>0</v>
      </c>
      <c r="S79" s="15">
        <f t="shared" ref="S79:S80" si="83">P79+Q79+R79</f>
        <v>27</v>
      </c>
    </row>
    <row r="80" spans="1:21" s="27" customFormat="1">
      <c r="A80" s="45" t="s">
        <v>137</v>
      </c>
      <c r="B80" s="46" t="s">
        <v>223</v>
      </c>
      <c r="C80" s="47"/>
      <c r="D80" s="46" t="s">
        <v>225</v>
      </c>
      <c r="E80" s="101" t="s">
        <v>194</v>
      </c>
      <c r="F80" s="49">
        <v>2</v>
      </c>
      <c r="G80" s="49" t="s">
        <v>152</v>
      </c>
      <c r="H80" s="47"/>
      <c r="I80" s="47">
        <v>6</v>
      </c>
      <c r="J80" s="47">
        <v>20</v>
      </c>
      <c r="K80" s="47">
        <f t="shared" si="78"/>
        <v>15</v>
      </c>
      <c r="L80" s="9">
        <v>27</v>
      </c>
      <c r="M80" s="9"/>
      <c r="N80" s="12">
        <f t="shared" si="79"/>
        <v>1.8</v>
      </c>
      <c r="O80" s="13">
        <f t="shared" si="80"/>
        <v>0</v>
      </c>
      <c r="P80" s="14"/>
      <c r="Q80" s="15">
        <f t="shared" si="81"/>
        <v>27</v>
      </c>
      <c r="R80" s="16">
        <f t="shared" si="82"/>
        <v>0</v>
      </c>
      <c r="S80" s="15">
        <f t="shared" si="83"/>
        <v>27</v>
      </c>
    </row>
    <row r="81" spans="1:21" s="27" customFormat="1">
      <c r="A81" s="45" t="s">
        <v>137</v>
      </c>
      <c r="B81" s="46" t="s">
        <v>71</v>
      </c>
      <c r="C81" s="47"/>
      <c r="D81" s="46" t="s">
        <v>140</v>
      </c>
      <c r="E81" s="101" t="s">
        <v>141</v>
      </c>
      <c r="F81" s="49">
        <v>3</v>
      </c>
      <c r="G81" s="49" t="s">
        <v>75</v>
      </c>
      <c r="H81" s="47"/>
      <c r="I81" s="47">
        <v>2</v>
      </c>
      <c r="J81" s="47">
        <v>10</v>
      </c>
      <c r="K81" s="47">
        <f t="shared" ref="K81:K92" si="84">J81-I81+1</f>
        <v>9</v>
      </c>
      <c r="L81" s="9">
        <v>27</v>
      </c>
      <c r="M81" s="9"/>
      <c r="N81" s="12">
        <f t="shared" ref="N81:N92" si="85">L81/K81</f>
        <v>3</v>
      </c>
      <c r="O81" s="13">
        <f t="shared" ref="O81:O92" si="86">M81/6</f>
        <v>0</v>
      </c>
      <c r="P81" s="14"/>
      <c r="Q81" s="15">
        <f t="shared" ref="Q81:Q92" si="87">IF(K81=0,0,L81)</f>
        <v>27</v>
      </c>
      <c r="R81" s="16">
        <f t="shared" ref="R81:R92" si="88">IF(K81=0,0,M81/1.5)</f>
        <v>0</v>
      </c>
      <c r="S81" s="15">
        <f t="shared" ref="S81:S92" si="89">P81+Q81+R81</f>
        <v>27</v>
      </c>
    </row>
    <row r="82" spans="1:21" s="27" customFormat="1">
      <c r="A82" s="45" t="s">
        <v>137</v>
      </c>
      <c r="B82" s="46" t="s">
        <v>71</v>
      </c>
      <c r="C82" s="47"/>
      <c r="D82" s="46" t="s">
        <v>11</v>
      </c>
      <c r="E82" s="101" t="s">
        <v>119</v>
      </c>
      <c r="F82" s="49">
        <v>3</v>
      </c>
      <c r="G82" s="49" t="s">
        <v>80</v>
      </c>
      <c r="H82" s="47"/>
      <c r="I82" s="47">
        <v>2</v>
      </c>
      <c r="J82" s="47">
        <v>16</v>
      </c>
      <c r="K82" s="47">
        <f t="shared" si="84"/>
        <v>15</v>
      </c>
      <c r="L82" s="9">
        <v>30</v>
      </c>
      <c r="M82" s="9"/>
      <c r="N82" s="12">
        <f t="shared" si="85"/>
        <v>2</v>
      </c>
      <c r="O82" s="13">
        <f t="shared" si="86"/>
        <v>0</v>
      </c>
      <c r="P82" s="14"/>
      <c r="Q82" s="15">
        <f t="shared" si="87"/>
        <v>30</v>
      </c>
      <c r="R82" s="16">
        <f t="shared" si="88"/>
        <v>0</v>
      </c>
      <c r="S82" s="15">
        <f t="shared" si="89"/>
        <v>30</v>
      </c>
    </row>
    <row r="83" spans="1:21" s="27" customFormat="1">
      <c r="A83" s="45" t="s">
        <v>137</v>
      </c>
      <c r="B83" s="46" t="s">
        <v>71</v>
      </c>
      <c r="C83" s="47"/>
      <c r="D83" s="46" t="s">
        <v>140</v>
      </c>
      <c r="E83" s="101" t="s">
        <v>141</v>
      </c>
      <c r="F83" s="49">
        <v>3</v>
      </c>
      <c r="G83" s="49" t="s">
        <v>102</v>
      </c>
      <c r="H83" s="47"/>
      <c r="I83" s="47">
        <v>2</v>
      </c>
      <c r="J83" s="47">
        <v>10</v>
      </c>
      <c r="K83" s="47">
        <f t="shared" si="84"/>
        <v>9</v>
      </c>
      <c r="L83" s="9">
        <v>18</v>
      </c>
      <c r="M83" s="9"/>
      <c r="N83" s="12">
        <f t="shared" si="85"/>
        <v>2</v>
      </c>
      <c r="O83" s="13">
        <f t="shared" si="86"/>
        <v>0</v>
      </c>
      <c r="P83" s="14"/>
      <c r="Q83" s="15">
        <f t="shared" si="87"/>
        <v>18</v>
      </c>
      <c r="R83" s="16">
        <f t="shared" si="88"/>
        <v>0</v>
      </c>
      <c r="S83" s="15">
        <f t="shared" si="89"/>
        <v>18</v>
      </c>
    </row>
    <row r="84" spans="1:21" s="27" customFormat="1">
      <c r="A84" s="149" t="s">
        <v>137</v>
      </c>
      <c r="B84" s="46" t="s">
        <v>191</v>
      </c>
      <c r="C84" s="47"/>
      <c r="D84" s="46" t="s">
        <v>30</v>
      </c>
      <c r="E84" s="101" t="s">
        <v>169</v>
      </c>
      <c r="F84" s="49">
        <v>4</v>
      </c>
      <c r="G84" s="49" t="s">
        <v>73</v>
      </c>
      <c r="H84" s="47"/>
      <c r="I84" s="47">
        <v>6</v>
      </c>
      <c r="J84" s="47">
        <v>20</v>
      </c>
      <c r="K84" s="47">
        <f t="shared" si="84"/>
        <v>15</v>
      </c>
      <c r="L84" s="9">
        <v>27</v>
      </c>
      <c r="M84" s="9"/>
      <c r="N84" s="12">
        <f t="shared" si="85"/>
        <v>1.8</v>
      </c>
      <c r="O84" s="13">
        <f t="shared" si="86"/>
        <v>0</v>
      </c>
      <c r="P84" s="14"/>
      <c r="Q84" s="15">
        <f t="shared" si="87"/>
        <v>27</v>
      </c>
      <c r="R84" s="16">
        <f t="shared" si="88"/>
        <v>0</v>
      </c>
      <c r="S84" s="15">
        <f t="shared" si="89"/>
        <v>27</v>
      </c>
    </row>
    <row r="85" spans="1:21" s="27" customFormat="1">
      <c r="A85" s="149" t="s">
        <v>137</v>
      </c>
      <c r="B85" s="46" t="s">
        <v>191</v>
      </c>
      <c r="C85" s="47"/>
      <c r="D85" s="46" t="s">
        <v>197</v>
      </c>
      <c r="E85" s="101" t="s">
        <v>198</v>
      </c>
      <c r="F85" s="49">
        <v>4</v>
      </c>
      <c r="G85" s="49" t="s">
        <v>72</v>
      </c>
      <c r="H85" s="47"/>
      <c r="I85" s="47">
        <v>6</v>
      </c>
      <c r="J85" s="47">
        <v>20</v>
      </c>
      <c r="K85" s="47">
        <f t="shared" si="84"/>
        <v>15</v>
      </c>
      <c r="L85" s="9">
        <v>27</v>
      </c>
      <c r="M85" s="9"/>
      <c r="N85" s="12">
        <f t="shared" si="85"/>
        <v>1.8</v>
      </c>
      <c r="O85" s="13">
        <f t="shared" si="86"/>
        <v>0</v>
      </c>
      <c r="P85" s="14"/>
      <c r="Q85" s="15">
        <f t="shared" si="87"/>
        <v>27</v>
      </c>
      <c r="R85" s="16">
        <f t="shared" si="88"/>
        <v>0</v>
      </c>
      <c r="S85" s="15">
        <f t="shared" si="89"/>
        <v>27</v>
      </c>
    </row>
    <row r="86" spans="1:21" s="27" customFormat="1" ht="15" customHeight="1">
      <c r="A86" s="149" t="s">
        <v>137</v>
      </c>
      <c r="B86" s="46" t="s">
        <v>191</v>
      </c>
      <c r="C86" s="47"/>
      <c r="D86" s="46" t="s">
        <v>199</v>
      </c>
      <c r="E86" s="101" t="s">
        <v>200</v>
      </c>
      <c r="F86" s="49">
        <v>4</v>
      </c>
      <c r="G86" s="49" t="s">
        <v>74</v>
      </c>
      <c r="H86" s="47"/>
      <c r="I86" s="47">
        <v>6</v>
      </c>
      <c r="J86" s="47">
        <v>20</v>
      </c>
      <c r="K86" s="47">
        <f t="shared" ref="K86:K88" si="90">J86-I86+1</f>
        <v>15</v>
      </c>
      <c r="L86" s="9">
        <v>27</v>
      </c>
      <c r="M86" s="9"/>
      <c r="N86" s="12">
        <f t="shared" ref="N86:N88" si="91">L86/K86</f>
        <v>1.8</v>
      </c>
      <c r="O86" s="13">
        <f t="shared" ref="O86:O88" si="92">M86/6</f>
        <v>0</v>
      </c>
      <c r="P86" s="14"/>
      <c r="Q86" s="15">
        <f t="shared" ref="Q86:Q88" si="93">IF(K86=0,0,L86)</f>
        <v>27</v>
      </c>
      <c r="R86" s="16">
        <f t="shared" ref="R86:R88" si="94">IF(K86=0,0,M86/1.5)</f>
        <v>0</v>
      </c>
      <c r="S86" s="15">
        <f t="shared" ref="S86:S88" si="95">P86+Q86+R86</f>
        <v>27</v>
      </c>
    </row>
    <row r="87" spans="1:21" s="27" customFormat="1">
      <c r="A87" s="149" t="s">
        <v>137</v>
      </c>
      <c r="B87" s="46" t="s">
        <v>213</v>
      </c>
      <c r="C87" s="47"/>
      <c r="D87" s="46" t="s">
        <v>193</v>
      </c>
      <c r="E87" s="101" t="s">
        <v>194</v>
      </c>
      <c r="F87" s="49">
        <v>4</v>
      </c>
      <c r="G87" s="49" t="s">
        <v>150</v>
      </c>
      <c r="H87" s="47"/>
      <c r="I87" s="47">
        <v>6</v>
      </c>
      <c r="J87" s="47">
        <v>20</v>
      </c>
      <c r="K87" s="47">
        <f t="shared" si="90"/>
        <v>15</v>
      </c>
      <c r="L87" s="9">
        <v>27</v>
      </c>
      <c r="M87" s="9"/>
      <c r="N87" s="12">
        <f t="shared" si="91"/>
        <v>1.8</v>
      </c>
      <c r="O87" s="13">
        <f t="shared" si="92"/>
        <v>0</v>
      </c>
      <c r="P87" s="14"/>
      <c r="Q87" s="15">
        <f t="shared" si="93"/>
        <v>27</v>
      </c>
      <c r="R87" s="16">
        <f t="shared" si="94"/>
        <v>0</v>
      </c>
      <c r="S87" s="15">
        <f t="shared" si="95"/>
        <v>27</v>
      </c>
    </row>
    <row r="88" spans="1:21" s="27" customFormat="1">
      <c r="A88" s="149" t="s">
        <v>137</v>
      </c>
      <c r="B88" s="46" t="s">
        <v>213</v>
      </c>
      <c r="C88" s="47"/>
      <c r="D88" s="46" t="s">
        <v>164</v>
      </c>
      <c r="E88" s="101" t="s">
        <v>169</v>
      </c>
      <c r="F88" s="49">
        <v>4</v>
      </c>
      <c r="G88" s="49" t="s">
        <v>152</v>
      </c>
      <c r="H88" s="47"/>
      <c r="I88" s="47">
        <v>6</v>
      </c>
      <c r="J88" s="47">
        <v>20</v>
      </c>
      <c r="K88" s="47">
        <f t="shared" si="90"/>
        <v>15</v>
      </c>
      <c r="L88" s="9">
        <v>27</v>
      </c>
      <c r="M88" s="9"/>
      <c r="N88" s="12">
        <f t="shared" si="91"/>
        <v>1.8</v>
      </c>
      <c r="O88" s="13">
        <f t="shared" si="92"/>
        <v>0</v>
      </c>
      <c r="P88" s="14"/>
      <c r="Q88" s="15">
        <f t="shared" si="93"/>
        <v>27</v>
      </c>
      <c r="R88" s="16">
        <f t="shared" si="94"/>
        <v>0</v>
      </c>
      <c r="S88" s="15">
        <f t="shared" si="95"/>
        <v>27</v>
      </c>
    </row>
    <row r="89" spans="1:21" s="27" customFormat="1">
      <c r="A89" s="45" t="s">
        <v>137</v>
      </c>
      <c r="B89" s="46" t="s">
        <v>58</v>
      </c>
      <c r="C89" s="47"/>
      <c r="D89" s="46" t="s">
        <v>13</v>
      </c>
      <c r="E89" s="48" t="s">
        <v>23</v>
      </c>
      <c r="F89" s="47">
        <v>5</v>
      </c>
      <c r="G89" s="49" t="s">
        <v>73</v>
      </c>
      <c r="H89" s="47"/>
      <c r="I89" s="47">
        <v>1</v>
      </c>
      <c r="J89" s="47">
        <v>15</v>
      </c>
      <c r="K89" s="47">
        <f t="shared" si="84"/>
        <v>15</v>
      </c>
      <c r="L89" s="9">
        <v>30</v>
      </c>
      <c r="M89" s="9"/>
      <c r="N89" s="12">
        <f t="shared" si="85"/>
        <v>2</v>
      </c>
      <c r="O89" s="13">
        <f t="shared" si="86"/>
        <v>0</v>
      </c>
      <c r="P89" s="14"/>
      <c r="Q89" s="15">
        <f t="shared" si="87"/>
        <v>30</v>
      </c>
      <c r="R89" s="16">
        <f t="shared" si="88"/>
        <v>0</v>
      </c>
      <c r="S89" s="15">
        <f t="shared" si="89"/>
        <v>30</v>
      </c>
      <c r="T89" s="55"/>
    </row>
    <row r="90" spans="1:21" s="27" customFormat="1">
      <c r="A90" s="45" t="s">
        <v>137</v>
      </c>
      <c r="B90" s="46" t="s">
        <v>58</v>
      </c>
      <c r="C90" s="47"/>
      <c r="D90" s="46" t="s">
        <v>11</v>
      </c>
      <c r="E90" s="101" t="s">
        <v>119</v>
      </c>
      <c r="F90" s="49">
        <v>5</v>
      </c>
      <c r="G90" s="49" t="s">
        <v>74</v>
      </c>
      <c r="H90" s="47"/>
      <c r="I90" s="47">
        <v>1</v>
      </c>
      <c r="J90" s="47">
        <v>15</v>
      </c>
      <c r="K90" s="47">
        <f t="shared" si="84"/>
        <v>15</v>
      </c>
      <c r="L90" s="9">
        <v>30</v>
      </c>
      <c r="M90" s="9"/>
      <c r="N90" s="12">
        <f t="shared" si="85"/>
        <v>2</v>
      </c>
      <c r="O90" s="13">
        <f t="shared" si="86"/>
        <v>0</v>
      </c>
      <c r="P90" s="14"/>
      <c r="Q90" s="15">
        <f t="shared" si="87"/>
        <v>30</v>
      </c>
      <c r="R90" s="16">
        <f t="shared" si="88"/>
        <v>0</v>
      </c>
      <c r="S90" s="15">
        <f t="shared" si="89"/>
        <v>30</v>
      </c>
    </row>
    <row r="91" spans="1:21" s="27" customFormat="1">
      <c r="A91" s="45" t="s">
        <v>137</v>
      </c>
      <c r="B91" s="46" t="s">
        <v>223</v>
      </c>
      <c r="C91" s="47"/>
      <c r="D91" s="46" t="s">
        <v>197</v>
      </c>
      <c r="E91" s="101" t="s">
        <v>198</v>
      </c>
      <c r="F91" s="49">
        <v>5</v>
      </c>
      <c r="G91" s="49" t="s">
        <v>102</v>
      </c>
      <c r="H91" s="47"/>
      <c r="I91" s="47">
        <v>6</v>
      </c>
      <c r="J91" s="47">
        <v>20</v>
      </c>
      <c r="K91" s="47">
        <f t="shared" ref="K91" si="96">J91-I91+1</f>
        <v>15</v>
      </c>
      <c r="L91" s="9">
        <v>27</v>
      </c>
      <c r="M91" s="9"/>
      <c r="N91" s="12">
        <f t="shared" ref="N91" si="97">L91/K91</f>
        <v>1.8</v>
      </c>
      <c r="O91" s="13">
        <f t="shared" ref="O91" si="98">M91/6</f>
        <v>0</v>
      </c>
      <c r="P91" s="14"/>
      <c r="Q91" s="15">
        <f t="shared" ref="Q91" si="99">IF(K91=0,0,L91)</f>
        <v>27</v>
      </c>
      <c r="R91" s="16">
        <f t="shared" ref="R91" si="100">IF(K91=0,0,M91/1.5)</f>
        <v>0</v>
      </c>
      <c r="S91" s="15">
        <f t="shared" ref="S91" si="101">P91+Q91+R91</f>
        <v>27</v>
      </c>
    </row>
    <row r="92" spans="1:21" s="27" customFormat="1">
      <c r="A92" s="45" t="s">
        <v>137</v>
      </c>
      <c r="B92" s="46" t="s">
        <v>57</v>
      </c>
      <c r="C92" s="47"/>
      <c r="D92" s="46" t="s">
        <v>11</v>
      </c>
      <c r="E92" s="101" t="s">
        <v>119</v>
      </c>
      <c r="F92" s="49">
        <v>6</v>
      </c>
      <c r="G92" s="49" t="s">
        <v>72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1" s="27" customFormat="1">
      <c r="A93" s="45" t="s">
        <v>137</v>
      </c>
      <c r="B93" s="46" t="s">
        <v>191</v>
      </c>
      <c r="C93" s="47"/>
      <c r="D93" s="46" t="s">
        <v>201</v>
      </c>
      <c r="E93" s="101" t="s">
        <v>173</v>
      </c>
      <c r="F93" s="49">
        <v>7</v>
      </c>
      <c r="G93" s="49" t="s">
        <v>75</v>
      </c>
      <c r="H93" s="47"/>
      <c r="I93" s="47">
        <v>6</v>
      </c>
      <c r="J93" s="47">
        <v>20</v>
      </c>
      <c r="K93" s="47">
        <f>J93-I93+1</f>
        <v>15</v>
      </c>
      <c r="L93" s="9">
        <v>27</v>
      </c>
      <c r="M93" s="9"/>
      <c r="N93" s="12">
        <f>L93/K93</f>
        <v>1.8</v>
      </c>
      <c r="O93" s="13">
        <f t="shared" ref="O93:O94" si="102">M93/6</f>
        <v>0</v>
      </c>
      <c r="P93" s="14"/>
      <c r="Q93" s="15">
        <f>IF(K93=0,0,L93)</f>
        <v>27</v>
      </c>
      <c r="R93" s="16">
        <f>IF(K93=0,0,M93/1.5)</f>
        <v>0</v>
      </c>
      <c r="S93" s="15">
        <f>P93+Q93+R93</f>
        <v>27</v>
      </c>
    </row>
    <row r="94" spans="1:21" s="27" customFormat="1">
      <c r="A94" s="45" t="s">
        <v>137</v>
      </c>
      <c r="B94" s="46" t="s">
        <v>191</v>
      </c>
      <c r="C94" s="47"/>
      <c r="D94" s="46" t="s">
        <v>202</v>
      </c>
      <c r="E94" s="101" t="s">
        <v>203</v>
      </c>
      <c r="F94" s="49">
        <v>7</v>
      </c>
      <c r="G94" s="49" t="s">
        <v>83</v>
      </c>
      <c r="H94" s="47"/>
      <c r="I94" s="47">
        <v>6</v>
      </c>
      <c r="J94" s="47">
        <v>20</v>
      </c>
      <c r="K94" s="47">
        <f>J94-I94+1</f>
        <v>15</v>
      </c>
      <c r="L94" s="9">
        <v>27</v>
      </c>
      <c r="M94" s="9"/>
      <c r="N94" s="12">
        <f>L94/K94</f>
        <v>1.8</v>
      </c>
      <c r="O94" s="13">
        <f t="shared" si="102"/>
        <v>0</v>
      </c>
      <c r="P94" s="14"/>
      <c r="Q94" s="15">
        <f>IF(K94=0,0,L94)</f>
        <v>27</v>
      </c>
      <c r="R94" s="16">
        <f>IF(K94=0,0,M94/1.5)</f>
        <v>0</v>
      </c>
      <c r="S94" s="15">
        <f>P94+Q94+R94</f>
        <v>27</v>
      </c>
    </row>
    <row r="95" spans="1:21" s="27" customFormat="1">
      <c r="A95" s="45"/>
      <c r="B95" s="46"/>
      <c r="C95" s="47"/>
      <c r="D95" s="46"/>
      <c r="E95" s="101"/>
      <c r="F95" s="49"/>
      <c r="G95" s="49"/>
      <c r="H95" s="47"/>
      <c r="I95" s="47"/>
      <c r="J95" s="47"/>
      <c r="K95" s="47"/>
      <c r="L95" s="9"/>
      <c r="M95" s="9"/>
      <c r="N95" s="12"/>
      <c r="O95" s="13"/>
      <c r="P95" s="14"/>
      <c r="Q95" s="15"/>
      <c r="R95" s="16"/>
      <c r="S95" s="15"/>
      <c r="T95" s="55"/>
      <c r="U95" s="56"/>
    </row>
    <row r="96" spans="1:21" s="27" customFormat="1">
      <c r="A96" s="45" t="s">
        <v>139</v>
      </c>
      <c r="B96" s="46" t="s">
        <v>192</v>
      </c>
      <c r="C96" s="47"/>
      <c r="D96" s="46" t="s">
        <v>195</v>
      </c>
      <c r="E96" s="101" t="s">
        <v>196</v>
      </c>
      <c r="F96" s="49">
        <v>2</v>
      </c>
      <c r="G96" s="49" t="s">
        <v>75</v>
      </c>
      <c r="H96" s="47"/>
      <c r="I96" s="47">
        <v>6</v>
      </c>
      <c r="J96" s="47">
        <v>20</v>
      </c>
      <c r="K96" s="47">
        <f>J96-I96+1</f>
        <v>15</v>
      </c>
      <c r="L96" s="9">
        <v>27</v>
      </c>
      <c r="M96" s="9"/>
      <c r="N96" s="12">
        <f>L96/K96</f>
        <v>1.8</v>
      </c>
      <c r="O96" s="13">
        <f>M96/6</f>
        <v>0</v>
      </c>
      <c r="P96" s="14"/>
      <c r="Q96" s="15">
        <f>IF(K96=0,0,L96)</f>
        <v>27</v>
      </c>
      <c r="R96" s="16">
        <f>IF(K96=0,0,M96/1.5)</f>
        <v>0</v>
      </c>
      <c r="S96" s="15">
        <f>P96+Q96+R96</f>
        <v>27</v>
      </c>
    </row>
    <row r="97" spans="1:21" s="27" customFormat="1">
      <c r="A97" s="45" t="s">
        <v>139</v>
      </c>
      <c r="B97" s="46" t="s">
        <v>192</v>
      </c>
      <c r="C97" s="47"/>
      <c r="D97" s="46" t="s">
        <v>193</v>
      </c>
      <c r="E97" s="101" t="s">
        <v>194</v>
      </c>
      <c r="F97" s="49">
        <v>2</v>
      </c>
      <c r="G97" s="49" t="s">
        <v>80</v>
      </c>
      <c r="H97" s="47"/>
      <c r="I97" s="47">
        <v>6</v>
      </c>
      <c r="J97" s="47">
        <v>20</v>
      </c>
      <c r="K97" s="47">
        <f t="shared" ref="K97" si="103">J97-I97+1</f>
        <v>15</v>
      </c>
      <c r="L97" s="9">
        <v>27</v>
      </c>
      <c r="M97" s="9"/>
      <c r="N97" s="12">
        <f t="shared" ref="N97" si="104">L97/K97</f>
        <v>1.8</v>
      </c>
      <c r="O97" s="13">
        <f t="shared" ref="O97" si="105">M97/6</f>
        <v>0</v>
      </c>
      <c r="P97" s="14"/>
      <c r="Q97" s="15">
        <f t="shared" ref="Q97" si="106">IF(K97=0,0,L97)</f>
        <v>27</v>
      </c>
      <c r="R97" s="16">
        <f t="shared" ref="R97" si="107">IF(K97=0,0,M97/1.5)</f>
        <v>0</v>
      </c>
      <c r="S97" s="15">
        <f t="shared" ref="S97" si="108">P97+Q97+R97</f>
        <v>27</v>
      </c>
    </row>
    <row r="98" spans="1:21" s="28" customFormat="1">
      <c r="A98" s="45" t="s">
        <v>139</v>
      </c>
      <c r="B98" s="46" t="s">
        <v>64</v>
      </c>
      <c r="C98" s="48"/>
      <c r="D98" s="46" t="s">
        <v>60</v>
      </c>
      <c r="E98" s="48" t="s">
        <v>23</v>
      </c>
      <c r="F98" s="49">
        <v>3</v>
      </c>
      <c r="G98" s="49" t="s">
        <v>73</v>
      </c>
      <c r="H98" s="47"/>
      <c r="I98" s="47">
        <v>1</v>
      </c>
      <c r="J98" s="47">
        <v>15</v>
      </c>
      <c r="K98" s="47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5">
        <f>P98+Q98+R98</f>
        <v>30</v>
      </c>
      <c r="T98" s="27"/>
      <c r="U98" s="27"/>
    </row>
    <row r="99" spans="1:21" s="28" customFormat="1">
      <c r="A99" s="45" t="s">
        <v>139</v>
      </c>
      <c r="B99" s="46" t="s">
        <v>64</v>
      </c>
      <c r="C99" s="48"/>
      <c r="D99" s="46" t="s">
        <v>142</v>
      </c>
      <c r="E99" s="48" t="s">
        <v>143</v>
      </c>
      <c r="F99" s="49">
        <v>3</v>
      </c>
      <c r="G99" s="49" t="s">
        <v>72</v>
      </c>
      <c r="H99" s="47"/>
      <c r="I99" s="47">
        <v>1</v>
      </c>
      <c r="J99" s="47">
        <v>15</v>
      </c>
      <c r="K99" s="47">
        <f t="shared" ref="K99:K102" si="109">J99-I99+1</f>
        <v>15</v>
      </c>
      <c r="L99" s="9">
        <v>30</v>
      </c>
      <c r="M99" s="9"/>
      <c r="N99" s="12">
        <f t="shared" ref="N99:N102" si="110">L99/K99</f>
        <v>2</v>
      </c>
      <c r="O99" s="13">
        <f t="shared" ref="O99:O103" si="111">M99/6</f>
        <v>0</v>
      </c>
      <c r="P99" s="14"/>
      <c r="Q99" s="15">
        <f t="shared" ref="Q99:Q102" si="112">IF(K99=0,0,L99)</f>
        <v>30</v>
      </c>
      <c r="R99" s="16">
        <f t="shared" ref="R99:R102" si="113">IF(K99=0,0,M99/1.5)</f>
        <v>0</v>
      </c>
      <c r="S99" s="15">
        <f t="shared" ref="S99:S102" si="114">P99+Q99+R99</f>
        <v>30</v>
      </c>
      <c r="T99" s="27"/>
      <c r="U99" s="27"/>
    </row>
    <row r="100" spans="1:21" s="27" customFormat="1">
      <c r="A100" s="149" t="s">
        <v>139</v>
      </c>
      <c r="B100" s="46" t="s">
        <v>192</v>
      </c>
      <c r="C100" s="47"/>
      <c r="D100" s="46" t="s">
        <v>25</v>
      </c>
      <c r="E100" s="101" t="s">
        <v>169</v>
      </c>
      <c r="F100" s="49">
        <v>4</v>
      </c>
      <c r="G100" s="49" t="s">
        <v>73</v>
      </c>
      <c r="H100" s="47"/>
      <c r="I100" s="47">
        <v>6</v>
      </c>
      <c r="J100" s="47">
        <v>20</v>
      </c>
      <c r="K100" s="47">
        <f t="shared" si="109"/>
        <v>15</v>
      </c>
      <c r="L100" s="9">
        <v>27</v>
      </c>
      <c r="M100" s="9"/>
      <c r="N100" s="12">
        <f t="shared" si="110"/>
        <v>1.8</v>
      </c>
      <c r="O100" s="13">
        <f t="shared" si="111"/>
        <v>0</v>
      </c>
      <c r="P100" s="14"/>
      <c r="Q100" s="15">
        <f t="shared" si="112"/>
        <v>27</v>
      </c>
      <c r="R100" s="16">
        <f t="shared" si="113"/>
        <v>0</v>
      </c>
      <c r="S100" s="15">
        <f t="shared" si="114"/>
        <v>27</v>
      </c>
    </row>
    <row r="101" spans="1:21" s="27" customFormat="1" ht="15" customHeight="1">
      <c r="A101" s="149" t="s">
        <v>139</v>
      </c>
      <c r="B101" s="46" t="s">
        <v>192</v>
      </c>
      <c r="C101" s="47"/>
      <c r="D101" s="46" t="s">
        <v>199</v>
      </c>
      <c r="E101" s="101" t="s">
        <v>200</v>
      </c>
      <c r="F101" s="49">
        <v>4</v>
      </c>
      <c r="G101" s="49" t="s">
        <v>72</v>
      </c>
      <c r="H101" s="47"/>
      <c r="I101" s="47">
        <v>6</v>
      </c>
      <c r="J101" s="47">
        <v>20</v>
      </c>
      <c r="K101" s="47">
        <f>J101-I101+1</f>
        <v>15</v>
      </c>
      <c r="L101" s="9">
        <v>27</v>
      </c>
      <c r="M101" s="9"/>
      <c r="N101" s="12">
        <f>L101/K101</f>
        <v>1.8</v>
      </c>
      <c r="O101" s="13">
        <f>M101/6</f>
        <v>0</v>
      </c>
      <c r="P101" s="14"/>
      <c r="Q101" s="15">
        <f>IF(K101=0,0,L101)</f>
        <v>27</v>
      </c>
      <c r="R101" s="16">
        <f>IF(K101=0,0,M101/1.5)</f>
        <v>0</v>
      </c>
      <c r="S101" s="15">
        <f>P101+Q101+R101</f>
        <v>27</v>
      </c>
    </row>
    <row r="102" spans="1:21" s="27" customFormat="1">
      <c r="A102" s="149" t="s">
        <v>139</v>
      </c>
      <c r="B102" s="46" t="s">
        <v>192</v>
      </c>
      <c r="C102" s="47"/>
      <c r="D102" s="46" t="s">
        <v>197</v>
      </c>
      <c r="E102" s="101" t="s">
        <v>198</v>
      </c>
      <c r="F102" s="49">
        <v>4</v>
      </c>
      <c r="G102" s="49" t="s">
        <v>74</v>
      </c>
      <c r="H102" s="47"/>
      <c r="I102" s="47">
        <v>6</v>
      </c>
      <c r="J102" s="47">
        <v>20</v>
      </c>
      <c r="K102" s="47">
        <f t="shared" si="109"/>
        <v>15</v>
      </c>
      <c r="L102" s="9">
        <v>27</v>
      </c>
      <c r="M102" s="9"/>
      <c r="N102" s="12">
        <f t="shared" si="110"/>
        <v>1.8</v>
      </c>
      <c r="O102" s="13">
        <f t="shared" si="111"/>
        <v>0</v>
      </c>
      <c r="P102" s="14"/>
      <c r="Q102" s="15">
        <f t="shared" si="112"/>
        <v>27</v>
      </c>
      <c r="R102" s="16">
        <f t="shared" si="113"/>
        <v>0</v>
      </c>
      <c r="S102" s="15">
        <f t="shared" si="114"/>
        <v>27</v>
      </c>
    </row>
    <row r="103" spans="1:21" s="27" customFormat="1">
      <c r="A103" s="45" t="s">
        <v>139</v>
      </c>
      <c r="B103" s="46" t="s">
        <v>221</v>
      </c>
      <c r="C103" s="47"/>
      <c r="D103" s="46" t="s">
        <v>222</v>
      </c>
      <c r="E103" s="101" t="s">
        <v>173</v>
      </c>
      <c r="F103" s="49">
        <v>4</v>
      </c>
      <c r="G103" s="49" t="s">
        <v>159</v>
      </c>
      <c r="H103" s="47"/>
      <c r="I103" s="47">
        <v>6</v>
      </c>
      <c r="J103" s="47">
        <v>20</v>
      </c>
      <c r="K103" s="47">
        <f>J103-I103+1</f>
        <v>15</v>
      </c>
      <c r="L103" s="9">
        <v>27</v>
      </c>
      <c r="M103" s="9"/>
      <c r="N103" s="12">
        <f>L103/K103</f>
        <v>1.8</v>
      </c>
      <c r="O103" s="13">
        <f t="shared" si="111"/>
        <v>0</v>
      </c>
      <c r="P103" s="14"/>
      <c r="Q103" s="15">
        <f>IF(K103=0,0,L103)</f>
        <v>27</v>
      </c>
      <c r="R103" s="16">
        <f>IF(K103=0,0,M103/1.5)</f>
        <v>0</v>
      </c>
      <c r="S103" s="15">
        <f>P103+Q103+R103</f>
        <v>27</v>
      </c>
    </row>
    <row r="104" spans="1:21" s="48" customFormat="1">
      <c r="A104" s="45" t="s">
        <v>139</v>
      </c>
      <c r="B104" s="46" t="s">
        <v>71</v>
      </c>
      <c r="D104" s="46" t="s">
        <v>31</v>
      </c>
      <c r="E104" s="46" t="s">
        <v>114</v>
      </c>
      <c r="F104" s="47">
        <v>5</v>
      </c>
      <c r="G104" s="49" t="s">
        <v>95</v>
      </c>
      <c r="I104" s="47">
        <v>17</v>
      </c>
      <c r="J104" s="47">
        <v>19</v>
      </c>
      <c r="K104" s="47">
        <f>J104-I104+1</f>
        <v>3</v>
      </c>
      <c r="L104" s="47">
        <v>15</v>
      </c>
      <c r="M104" s="47"/>
      <c r="N104" s="50">
        <f>L104/K104</f>
        <v>5</v>
      </c>
      <c r="O104" s="51">
        <f>M104/6</f>
        <v>0</v>
      </c>
      <c r="Q104" s="52">
        <f>IF(K104=0,0,L104)</f>
        <v>15</v>
      </c>
      <c r="R104" s="100">
        <f>IF(K104=0,0,M104/1.5)</f>
        <v>0</v>
      </c>
      <c r="S104" s="52">
        <f>P104+Q104+R104</f>
        <v>15</v>
      </c>
    </row>
    <row r="105" spans="1:21" s="48" customFormat="1">
      <c r="A105" s="45" t="s">
        <v>139</v>
      </c>
      <c r="B105" s="46" t="s">
        <v>71</v>
      </c>
      <c r="D105" s="46" t="s">
        <v>31</v>
      </c>
      <c r="E105" s="46" t="s">
        <v>114</v>
      </c>
      <c r="F105" s="47">
        <v>5</v>
      </c>
      <c r="G105" s="49" t="s">
        <v>124</v>
      </c>
      <c r="I105" s="47">
        <v>2</v>
      </c>
      <c r="J105" s="47">
        <v>16</v>
      </c>
      <c r="K105" s="47">
        <f>J105-I105+1</f>
        <v>15</v>
      </c>
      <c r="L105" s="47">
        <v>60</v>
      </c>
      <c r="M105" s="47"/>
      <c r="N105" s="50">
        <f>L105/K105</f>
        <v>4</v>
      </c>
      <c r="O105" s="51">
        <f>M105/6</f>
        <v>0</v>
      </c>
      <c r="Q105" s="52">
        <f>IF(K105=0,0,L105)</f>
        <v>60</v>
      </c>
      <c r="R105" s="100">
        <f>IF(K105=0,0,M105/1.5)</f>
        <v>0</v>
      </c>
      <c r="S105" s="52">
        <f>P105+Q105+R105</f>
        <v>60</v>
      </c>
    </row>
    <row r="106" spans="1:21" s="27" customFormat="1" ht="15" customHeight="1">
      <c r="A106" s="45" t="s">
        <v>139</v>
      </c>
      <c r="B106" s="46" t="s">
        <v>213</v>
      </c>
      <c r="C106" s="47"/>
      <c r="D106" s="46" t="s">
        <v>219</v>
      </c>
      <c r="E106" s="101" t="s">
        <v>200</v>
      </c>
      <c r="F106" s="49">
        <v>6</v>
      </c>
      <c r="G106" s="49" t="s">
        <v>73</v>
      </c>
      <c r="H106" s="47"/>
      <c r="I106" s="47">
        <v>6</v>
      </c>
      <c r="J106" s="47">
        <v>20</v>
      </c>
      <c r="K106" s="47">
        <f>J106-I106+1</f>
        <v>15</v>
      </c>
      <c r="L106" s="9">
        <v>27</v>
      </c>
      <c r="M106" s="9"/>
      <c r="N106" s="12">
        <f>L106/K106</f>
        <v>1.8</v>
      </c>
      <c r="O106" s="13">
        <f>M106/6</f>
        <v>0</v>
      </c>
      <c r="P106" s="14"/>
      <c r="Q106" s="15">
        <f>IF(K106=0,0,L106)</f>
        <v>27</v>
      </c>
      <c r="R106" s="16">
        <f>IF(K106=0,0,M106/1.5)</f>
        <v>0</v>
      </c>
      <c r="S106" s="15">
        <f>P106+Q106+R106</f>
        <v>27</v>
      </c>
    </row>
    <row r="107" spans="1:21" s="27" customFormat="1">
      <c r="A107" s="45" t="s">
        <v>139</v>
      </c>
      <c r="B107" s="46" t="s">
        <v>213</v>
      </c>
      <c r="C107" s="47"/>
      <c r="D107" s="46" t="s">
        <v>197</v>
      </c>
      <c r="E107" s="101" t="s">
        <v>198</v>
      </c>
      <c r="F107" s="49">
        <v>6</v>
      </c>
      <c r="G107" s="49" t="s">
        <v>72</v>
      </c>
      <c r="H107" s="47"/>
      <c r="I107" s="47">
        <v>6</v>
      </c>
      <c r="J107" s="47">
        <v>20</v>
      </c>
      <c r="K107" s="47">
        <f t="shared" ref="K107" si="115">J107-I107+1</f>
        <v>15</v>
      </c>
      <c r="L107" s="9">
        <v>27</v>
      </c>
      <c r="M107" s="9"/>
      <c r="N107" s="12">
        <f t="shared" ref="N107" si="116">L107/K107</f>
        <v>1.8</v>
      </c>
      <c r="O107" s="13">
        <f t="shared" ref="O107" si="117">M107/6</f>
        <v>0</v>
      </c>
      <c r="P107" s="14"/>
      <c r="Q107" s="15">
        <f t="shared" ref="Q107" si="118">IF(K107=0,0,L107)</f>
        <v>27</v>
      </c>
      <c r="R107" s="16">
        <f t="shared" ref="R107" si="119">IF(K107=0,0,M107/1.5)</f>
        <v>0</v>
      </c>
      <c r="S107" s="15">
        <f t="shared" ref="S107" si="120">P107+Q107+R107</f>
        <v>27</v>
      </c>
    </row>
    <row r="108" spans="1:21" s="27" customFormat="1">
      <c r="A108" s="45" t="s">
        <v>139</v>
      </c>
      <c r="B108" s="46" t="s">
        <v>213</v>
      </c>
      <c r="C108" s="47"/>
      <c r="D108" s="46" t="s">
        <v>217</v>
      </c>
      <c r="E108" s="101" t="s">
        <v>203</v>
      </c>
      <c r="F108" s="49">
        <v>6</v>
      </c>
      <c r="G108" s="49" t="s">
        <v>159</v>
      </c>
      <c r="H108" s="47"/>
      <c r="I108" s="47">
        <v>6</v>
      </c>
      <c r="J108" s="47">
        <v>20</v>
      </c>
      <c r="K108" s="47">
        <f>J108-I108+1</f>
        <v>15</v>
      </c>
      <c r="L108" s="9">
        <v>27</v>
      </c>
      <c r="M108" s="9"/>
      <c r="N108" s="12">
        <f>L108/K108</f>
        <v>1.8</v>
      </c>
      <c r="O108" s="13">
        <f>M108/6</f>
        <v>0</v>
      </c>
      <c r="P108" s="14"/>
      <c r="Q108" s="15">
        <f>IF(K108=0,0,L108)</f>
        <v>27</v>
      </c>
      <c r="R108" s="16">
        <f>IF(K108=0,0,M108/1.5)</f>
        <v>0</v>
      </c>
      <c r="S108" s="15">
        <f>P108+Q108+R108</f>
        <v>27</v>
      </c>
    </row>
    <row r="109" spans="1:21" s="27" customFormat="1">
      <c r="A109" s="45" t="s">
        <v>139</v>
      </c>
      <c r="B109" s="46" t="s">
        <v>213</v>
      </c>
      <c r="C109" s="47"/>
      <c r="D109" s="46" t="s">
        <v>220</v>
      </c>
      <c r="E109" s="101" t="s">
        <v>173</v>
      </c>
      <c r="F109" s="49">
        <v>6</v>
      </c>
      <c r="G109" s="49" t="s">
        <v>161</v>
      </c>
      <c r="H109" s="47"/>
      <c r="I109" s="47">
        <v>6</v>
      </c>
      <c r="J109" s="47">
        <v>20</v>
      </c>
      <c r="K109" s="47">
        <f>J109-I109+1</f>
        <v>15</v>
      </c>
      <c r="L109" s="9">
        <v>27</v>
      </c>
      <c r="M109" s="9"/>
      <c r="N109" s="12">
        <f>L109/K109</f>
        <v>1.8</v>
      </c>
      <c r="O109" s="13">
        <f t="shared" ref="O109" si="121">M109/6</f>
        <v>0</v>
      </c>
      <c r="P109" s="14"/>
      <c r="Q109" s="15">
        <f>IF(K109=0,0,L109)</f>
        <v>27</v>
      </c>
      <c r="R109" s="16">
        <f>IF(K109=0,0,M109/1.5)</f>
        <v>0</v>
      </c>
      <c r="S109" s="15">
        <f>P109+Q109+R109</f>
        <v>27</v>
      </c>
    </row>
    <row r="110" spans="1:21" s="27" customFormat="1">
      <c r="A110" s="45" t="s">
        <v>139</v>
      </c>
      <c r="B110" s="46" t="s">
        <v>192</v>
      </c>
      <c r="C110" s="47"/>
      <c r="D110" s="46" t="s">
        <v>202</v>
      </c>
      <c r="E110" s="101" t="s">
        <v>203</v>
      </c>
      <c r="F110" s="49">
        <v>7</v>
      </c>
      <c r="G110" s="49" t="s">
        <v>75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139</v>
      </c>
      <c r="B111" s="46" t="s">
        <v>192</v>
      </c>
      <c r="C111" s="47"/>
      <c r="D111" s="46" t="s">
        <v>201</v>
      </c>
      <c r="E111" s="101" t="s">
        <v>173</v>
      </c>
      <c r="F111" s="49">
        <v>7</v>
      </c>
      <c r="G111" s="49" t="s">
        <v>83</v>
      </c>
      <c r="H111" s="47"/>
      <c r="I111" s="47">
        <v>6</v>
      </c>
      <c r="J111" s="47">
        <v>20</v>
      </c>
      <c r="K111" s="47">
        <f>J111-I111+1</f>
        <v>15</v>
      </c>
      <c r="L111" s="9">
        <v>27</v>
      </c>
      <c r="M111" s="9"/>
      <c r="N111" s="12">
        <f>L111/K111</f>
        <v>1.8</v>
      </c>
      <c r="O111" s="13">
        <f t="shared" ref="O111" si="122">M111/6</f>
        <v>0</v>
      </c>
      <c r="P111" s="14"/>
      <c r="Q111" s="15">
        <f>IF(K111=0,0,L111)</f>
        <v>27</v>
      </c>
      <c r="R111" s="16">
        <f>IF(K111=0,0,M111/1.5)</f>
        <v>0</v>
      </c>
      <c r="S111" s="15">
        <f>P111+Q111+R111</f>
        <v>27</v>
      </c>
    </row>
    <row r="112" spans="1:21" s="28" customFormat="1">
      <c r="A112" s="7"/>
      <c r="B112" s="8"/>
      <c r="C112" s="27"/>
      <c r="D112" s="8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6"/>
      <c r="S112" s="15"/>
      <c r="T112" s="55"/>
      <c r="U112" s="56"/>
    </row>
    <row r="113" spans="1:21" s="28" customFormat="1">
      <c r="A113" s="149" t="s">
        <v>144</v>
      </c>
      <c r="B113" s="8" t="s">
        <v>209</v>
      </c>
      <c r="C113" s="27"/>
      <c r="D113" s="8" t="s">
        <v>254</v>
      </c>
      <c r="E113" s="101" t="s">
        <v>169</v>
      </c>
      <c r="F113" s="11">
        <v>2</v>
      </c>
      <c r="G113" s="11" t="s">
        <v>73</v>
      </c>
      <c r="H113" s="9"/>
      <c r="I113" s="9">
        <v>6</v>
      </c>
      <c r="J113" s="9">
        <v>20</v>
      </c>
      <c r="K113" s="9">
        <v>15</v>
      </c>
      <c r="L113" s="9"/>
      <c r="M113" s="9"/>
      <c r="N113" s="12"/>
      <c r="O113" s="13"/>
      <c r="P113" s="14"/>
      <c r="Q113" s="15"/>
      <c r="R113" s="16"/>
      <c r="S113" s="15"/>
      <c r="T113" s="55"/>
      <c r="U113" s="56"/>
    </row>
    <row r="114" spans="1:21" s="28" customFormat="1">
      <c r="A114" s="149" t="s">
        <v>144</v>
      </c>
      <c r="B114" s="8" t="s">
        <v>209</v>
      </c>
      <c r="C114" s="27"/>
      <c r="D114" s="8" t="s">
        <v>231</v>
      </c>
      <c r="E114" s="101" t="s">
        <v>230</v>
      </c>
      <c r="F114" s="11">
        <v>2</v>
      </c>
      <c r="G114" s="11" t="s">
        <v>72</v>
      </c>
      <c r="H114" s="9"/>
      <c r="I114" s="9">
        <v>6</v>
      </c>
      <c r="J114" s="9">
        <v>20</v>
      </c>
      <c r="K114" s="9">
        <v>15</v>
      </c>
      <c r="L114" s="9"/>
      <c r="M114" s="9"/>
      <c r="N114" s="12"/>
      <c r="O114" s="13"/>
      <c r="P114" s="14"/>
      <c r="Q114" s="15"/>
      <c r="R114" s="16"/>
      <c r="S114" s="15"/>
      <c r="T114" s="55"/>
      <c r="U114" s="56"/>
    </row>
    <row r="115" spans="1:21" s="28" customFormat="1">
      <c r="A115" s="149" t="s">
        <v>144</v>
      </c>
      <c r="B115" s="8" t="s">
        <v>209</v>
      </c>
      <c r="C115" s="27"/>
      <c r="D115" s="8" t="s">
        <v>232</v>
      </c>
      <c r="E115" s="101" t="s">
        <v>198</v>
      </c>
      <c r="F115" s="11">
        <v>2</v>
      </c>
      <c r="G115" s="11" t="s">
        <v>74</v>
      </c>
      <c r="H115" s="9"/>
      <c r="I115" s="9">
        <v>6</v>
      </c>
      <c r="J115" s="9">
        <v>20</v>
      </c>
      <c r="K115" s="9">
        <v>15</v>
      </c>
      <c r="L115" s="9"/>
      <c r="M115" s="9"/>
      <c r="N115" s="12"/>
      <c r="O115" s="13"/>
      <c r="P115" s="14"/>
      <c r="Q115" s="15"/>
      <c r="R115" s="16"/>
      <c r="S115" s="15"/>
      <c r="T115" s="55"/>
      <c r="U115" s="56"/>
    </row>
    <row r="116" spans="1:21" s="48" customFormat="1">
      <c r="A116" s="45" t="s">
        <v>144</v>
      </c>
      <c r="B116" s="48" t="s">
        <v>67</v>
      </c>
      <c r="C116" s="47"/>
      <c r="D116" s="46" t="s">
        <v>30</v>
      </c>
      <c r="E116" s="48" t="s">
        <v>23</v>
      </c>
      <c r="F116" s="49">
        <v>3</v>
      </c>
      <c r="G116" s="49" t="s">
        <v>73</v>
      </c>
      <c r="H116" s="47"/>
      <c r="I116" s="47">
        <v>1</v>
      </c>
      <c r="J116" s="47">
        <v>15</v>
      </c>
      <c r="K116" s="47">
        <f>J116-I116+1</f>
        <v>15</v>
      </c>
      <c r="L116" s="47">
        <v>30</v>
      </c>
      <c r="M116" s="47"/>
      <c r="N116" s="50">
        <f>L116/K116</f>
        <v>2</v>
      </c>
      <c r="O116" s="51">
        <f>M116/6</f>
        <v>0</v>
      </c>
      <c r="Q116" s="52">
        <f>IF(K116=0,0,L116)</f>
        <v>30</v>
      </c>
      <c r="R116" s="100">
        <f>IF(K116=0,0,M116/1.5)</f>
        <v>0</v>
      </c>
      <c r="S116" s="52">
        <f>P116+Q116+R116</f>
        <v>30</v>
      </c>
      <c r="U116" s="45"/>
    </row>
    <row r="117" spans="1:21" s="48" customFormat="1">
      <c r="A117" s="102" t="s">
        <v>144</v>
      </c>
      <c r="B117" s="46" t="s">
        <v>67</v>
      </c>
      <c r="D117" s="46" t="s">
        <v>59</v>
      </c>
      <c r="E117" s="48" t="s">
        <v>113</v>
      </c>
      <c r="F117" s="49">
        <v>3</v>
      </c>
      <c r="G117" s="49" t="s">
        <v>72</v>
      </c>
      <c r="H117" s="47"/>
      <c r="I117" s="47">
        <v>1</v>
      </c>
      <c r="J117" s="47">
        <v>15</v>
      </c>
      <c r="K117" s="47">
        <f>J117-I117+1</f>
        <v>15</v>
      </c>
      <c r="L117" s="47">
        <v>30</v>
      </c>
      <c r="M117" s="47"/>
      <c r="N117" s="50">
        <f>L117/K117</f>
        <v>2</v>
      </c>
      <c r="O117" s="51">
        <f>M117/6</f>
        <v>0</v>
      </c>
      <c r="Q117" s="52">
        <f>IF(K117=0,0,L117)</f>
        <v>30</v>
      </c>
      <c r="R117" s="100">
        <f>IF(K117=0,0,M117/1.5)</f>
        <v>0</v>
      </c>
      <c r="S117" s="52">
        <f>P117+Q117+R117</f>
        <v>30</v>
      </c>
    </row>
    <row r="118" spans="1:21" s="27" customFormat="1">
      <c r="A118" s="7" t="s">
        <v>144</v>
      </c>
      <c r="B118" s="8" t="s">
        <v>66</v>
      </c>
      <c r="C118" s="9"/>
      <c r="D118" s="8" t="s">
        <v>28</v>
      </c>
      <c r="E118" s="14" t="s">
        <v>115</v>
      </c>
      <c r="F118" s="24">
        <v>5</v>
      </c>
      <c r="G118" s="11" t="s">
        <v>73</v>
      </c>
      <c r="H118" s="9"/>
      <c r="I118" s="9">
        <v>1</v>
      </c>
      <c r="J118" s="9">
        <v>15</v>
      </c>
      <c r="K118" s="9">
        <f>J118-I118+1</f>
        <v>15</v>
      </c>
      <c r="L118" s="9">
        <v>30</v>
      </c>
      <c r="M118" s="9"/>
      <c r="N118" s="12">
        <f>L118/K118</f>
        <v>2</v>
      </c>
      <c r="O118" s="13">
        <f>M118/6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  <c r="U118" s="56"/>
    </row>
    <row r="119" spans="1:21" s="27" customFormat="1">
      <c r="A119" s="7" t="s">
        <v>144</v>
      </c>
      <c r="B119" s="8" t="s">
        <v>66</v>
      </c>
      <c r="C119" s="9"/>
      <c r="D119" s="8" t="s">
        <v>49</v>
      </c>
      <c r="E119" s="14" t="s">
        <v>97</v>
      </c>
      <c r="F119" s="24">
        <v>5</v>
      </c>
      <c r="G119" s="11" t="s">
        <v>72</v>
      </c>
      <c r="H119" s="9"/>
      <c r="I119" s="9">
        <v>1</v>
      </c>
      <c r="J119" s="9">
        <v>15</v>
      </c>
      <c r="K119" s="9">
        <f>J119-I119+1</f>
        <v>15</v>
      </c>
      <c r="L119" s="9">
        <v>30</v>
      </c>
      <c r="M119" s="9"/>
      <c r="N119" s="12">
        <f>L119/K119</f>
        <v>2</v>
      </c>
      <c r="O119" s="13">
        <f>M119/6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1" s="48" customFormat="1">
      <c r="A120" s="102" t="s">
        <v>144</v>
      </c>
      <c r="B120" s="46" t="s">
        <v>66</v>
      </c>
      <c r="D120" s="46" t="s">
        <v>59</v>
      </c>
      <c r="E120" s="48" t="s">
        <v>113</v>
      </c>
      <c r="F120" s="49">
        <v>5</v>
      </c>
      <c r="G120" s="49" t="s">
        <v>74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/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</row>
    <row r="121" spans="1:21" s="27" customFormat="1">
      <c r="A121" s="102" t="s">
        <v>144</v>
      </c>
      <c r="B121" s="46" t="s">
        <v>221</v>
      </c>
      <c r="C121" s="47"/>
      <c r="D121" s="46" t="s">
        <v>197</v>
      </c>
      <c r="E121" s="101" t="s">
        <v>198</v>
      </c>
      <c r="F121" s="49">
        <v>6</v>
      </c>
      <c r="G121" s="49" t="s">
        <v>73</v>
      </c>
      <c r="H121" s="47"/>
      <c r="I121" s="47">
        <v>6</v>
      </c>
      <c r="J121" s="47">
        <v>20</v>
      </c>
      <c r="K121" s="47">
        <f t="shared" ref="K121" si="123">J121-I121+1</f>
        <v>15</v>
      </c>
      <c r="L121" s="9">
        <v>27</v>
      </c>
      <c r="M121" s="9"/>
      <c r="N121" s="12">
        <f t="shared" ref="N121" si="124">L121/K121</f>
        <v>1.8</v>
      </c>
      <c r="O121" s="13">
        <f t="shared" ref="O121" si="125">M121/6</f>
        <v>0</v>
      </c>
      <c r="P121" s="14"/>
      <c r="Q121" s="15">
        <f t="shared" ref="Q121" si="126">IF(K121=0,0,L121)</f>
        <v>27</v>
      </c>
      <c r="R121" s="16">
        <f t="shared" ref="R121" si="127">IF(K121=0,0,M121/1.5)</f>
        <v>0</v>
      </c>
      <c r="S121" s="15">
        <f t="shared" ref="S121" si="128">P121+Q121+R121</f>
        <v>27</v>
      </c>
    </row>
    <row r="122" spans="1:21" s="27" customFormat="1" ht="15" customHeight="1">
      <c r="A122" s="102" t="s">
        <v>144</v>
      </c>
      <c r="B122" s="46" t="s">
        <v>221</v>
      </c>
      <c r="C122" s="47"/>
      <c r="D122" s="46" t="s">
        <v>219</v>
      </c>
      <c r="E122" s="101" t="s">
        <v>200</v>
      </c>
      <c r="F122" s="49">
        <v>6</v>
      </c>
      <c r="G122" s="49" t="s">
        <v>72</v>
      </c>
      <c r="H122" s="47"/>
      <c r="I122" s="47">
        <v>6</v>
      </c>
      <c r="J122" s="47">
        <v>20</v>
      </c>
      <c r="K122" s="47">
        <f>J122-I122+1</f>
        <v>15</v>
      </c>
      <c r="L122" s="9">
        <v>27</v>
      </c>
      <c r="M122" s="9"/>
      <c r="N122" s="12">
        <f>L122/K122</f>
        <v>1.8</v>
      </c>
      <c r="O122" s="13">
        <f>M122/6</f>
        <v>0</v>
      </c>
      <c r="P122" s="14"/>
      <c r="Q122" s="15">
        <f>IF(K122=0,0,L122)</f>
        <v>27</v>
      </c>
      <c r="R122" s="16">
        <f>IF(K122=0,0,M122/1.5)</f>
        <v>0</v>
      </c>
      <c r="S122" s="15">
        <f>P122+Q122+R122</f>
        <v>27</v>
      </c>
    </row>
    <row r="123" spans="1:21" s="27" customFormat="1">
      <c r="A123" s="102" t="s">
        <v>144</v>
      </c>
      <c r="B123" s="46" t="s">
        <v>221</v>
      </c>
      <c r="C123" s="47"/>
      <c r="D123" s="46" t="s">
        <v>224</v>
      </c>
      <c r="E123" s="101" t="s">
        <v>196</v>
      </c>
      <c r="F123" s="49">
        <v>6</v>
      </c>
      <c r="G123" s="49" t="s">
        <v>159</v>
      </c>
      <c r="H123" s="47"/>
      <c r="I123" s="47">
        <v>6</v>
      </c>
      <c r="J123" s="47">
        <v>20</v>
      </c>
      <c r="K123" s="47">
        <f>J123-I123+1</f>
        <v>15</v>
      </c>
      <c r="L123" s="9">
        <v>27</v>
      </c>
      <c r="M123" s="9"/>
      <c r="N123" s="12">
        <f>L123/K123</f>
        <v>1.8</v>
      </c>
      <c r="O123" s="13">
        <f>M123/6</f>
        <v>0</v>
      </c>
      <c r="P123" s="14"/>
      <c r="Q123" s="15">
        <f>IF(K123=0,0,L123)</f>
        <v>27</v>
      </c>
      <c r="R123" s="16">
        <f>IF(K123=0,0,M123/1.5)</f>
        <v>0</v>
      </c>
      <c r="S123" s="15">
        <f>P123+Q123+R123</f>
        <v>27</v>
      </c>
    </row>
    <row r="124" spans="1:21" s="27" customFormat="1">
      <c r="A124" s="102" t="s">
        <v>144</v>
      </c>
      <c r="B124" s="46" t="s">
        <v>221</v>
      </c>
      <c r="C124" s="47"/>
      <c r="D124" s="46" t="s">
        <v>225</v>
      </c>
      <c r="E124" s="101" t="s">
        <v>194</v>
      </c>
      <c r="F124" s="49">
        <v>6</v>
      </c>
      <c r="G124" s="49" t="s">
        <v>152</v>
      </c>
      <c r="H124" s="47"/>
      <c r="I124" s="47">
        <v>6</v>
      </c>
      <c r="J124" s="47">
        <v>20</v>
      </c>
      <c r="K124" s="47">
        <f t="shared" ref="K124" si="129">J124-I124+1</f>
        <v>15</v>
      </c>
      <c r="L124" s="9">
        <v>27</v>
      </c>
      <c r="M124" s="9"/>
      <c r="N124" s="12">
        <f t="shared" ref="N124" si="130">L124/K124</f>
        <v>1.8</v>
      </c>
      <c r="O124" s="13">
        <f t="shared" ref="O124" si="131">M124/6</f>
        <v>0</v>
      </c>
      <c r="P124" s="14"/>
      <c r="Q124" s="15">
        <f t="shared" ref="Q124" si="132">IF(K124=0,0,L124)</f>
        <v>27</v>
      </c>
      <c r="R124" s="16">
        <f t="shared" ref="R124" si="133">IF(K124=0,0,M124/1.5)</f>
        <v>0</v>
      </c>
      <c r="S124" s="15">
        <f t="shared" ref="S124" si="134">P124+Q124+R124</f>
        <v>27</v>
      </c>
    </row>
    <row r="125" spans="1:21" s="48" customFormat="1">
      <c r="A125" s="102"/>
      <c r="B125" s="46"/>
      <c r="D125" s="46"/>
      <c r="F125" s="49"/>
      <c r="G125" s="49"/>
      <c r="H125" s="47"/>
      <c r="I125" s="47"/>
      <c r="J125" s="47"/>
      <c r="K125" s="47"/>
      <c r="L125" s="47"/>
      <c r="M125" s="47"/>
      <c r="N125" s="50"/>
      <c r="O125" s="51"/>
      <c r="Q125" s="52"/>
      <c r="R125" s="100"/>
      <c r="S125" s="52"/>
      <c r="T125" s="87"/>
      <c r="U125" s="88"/>
    </row>
    <row r="126" spans="1:21" s="48" customFormat="1">
      <c r="A126" s="102" t="s">
        <v>175</v>
      </c>
      <c r="B126" s="46" t="s">
        <v>156</v>
      </c>
      <c r="D126" s="46" t="s">
        <v>176</v>
      </c>
      <c r="E126" s="48" t="s">
        <v>177</v>
      </c>
      <c r="F126" s="49">
        <v>3</v>
      </c>
      <c r="G126" s="49" t="s">
        <v>178</v>
      </c>
      <c r="H126" s="47"/>
      <c r="I126" s="47">
        <v>5</v>
      </c>
      <c r="J126" s="47">
        <v>19</v>
      </c>
      <c r="K126" s="47">
        <v>15</v>
      </c>
      <c r="L126" s="47">
        <v>30</v>
      </c>
      <c r="M126" s="47"/>
      <c r="N126" s="50"/>
      <c r="O126" s="51">
        <v>0</v>
      </c>
      <c r="Q126" s="52">
        <v>30</v>
      </c>
      <c r="R126" s="100">
        <v>0</v>
      </c>
      <c r="S126" s="52">
        <v>30</v>
      </c>
      <c r="T126" s="87"/>
      <c r="U126" s="88"/>
    </row>
    <row r="127" spans="1:21" s="27" customFormat="1">
      <c r="A127" s="149" t="s">
        <v>175</v>
      </c>
      <c r="B127" s="46" t="s">
        <v>210</v>
      </c>
      <c r="C127" s="47"/>
      <c r="D127" s="46" t="s">
        <v>30</v>
      </c>
      <c r="E127" s="48" t="s">
        <v>169</v>
      </c>
      <c r="F127" s="49">
        <v>5</v>
      </c>
      <c r="G127" s="49" t="s">
        <v>73</v>
      </c>
      <c r="H127" s="47"/>
      <c r="I127" s="47">
        <v>6</v>
      </c>
      <c r="J127" s="47">
        <v>20</v>
      </c>
      <c r="K127" s="47">
        <f t="shared" ref="K127" si="135">J127-I127+1</f>
        <v>15</v>
      </c>
      <c r="L127" s="9">
        <v>27</v>
      </c>
      <c r="M127" s="9"/>
      <c r="N127" s="12">
        <f t="shared" ref="N127" si="136">L127/K127</f>
        <v>1.8</v>
      </c>
      <c r="O127" s="13">
        <f t="shared" ref="O127" si="137">M127/6</f>
        <v>0</v>
      </c>
      <c r="P127" s="14"/>
      <c r="Q127" s="15">
        <f t="shared" ref="Q127" si="138">IF(K127=0,0,L127)</f>
        <v>27</v>
      </c>
      <c r="R127" s="16">
        <f t="shared" ref="R127" si="139">IF(K127=0,0,M127/1.5)</f>
        <v>0</v>
      </c>
      <c r="S127" s="15">
        <f t="shared" ref="S127" si="140">P127+Q127+R127</f>
        <v>27</v>
      </c>
    </row>
    <row r="128" spans="1:21" s="27" customFormat="1">
      <c r="A128" s="149" t="s">
        <v>175</v>
      </c>
      <c r="B128" s="46" t="s">
        <v>210</v>
      </c>
      <c r="C128" s="47"/>
      <c r="D128" s="46" t="s">
        <v>232</v>
      </c>
      <c r="E128" s="48" t="s">
        <v>198</v>
      </c>
      <c r="F128" s="49">
        <v>5</v>
      </c>
      <c r="G128" s="49" t="s">
        <v>72</v>
      </c>
      <c r="H128" s="47"/>
      <c r="I128" s="47">
        <v>6</v>
      </c>
      <c r="J128" s="47">
        <v>20</v>
      </c>
      <c r="K128" s="47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49" t="s">
        <v>175</v>
      </c>
      <c r="B129" s="46" t="s">
        <v>210</v>
      </c>
      <c r="C129" s="47"/>
      <c r="D129" s="46" t="s">
        <v>231</v>
      </c>
      <c r="E129" s="48" t="s">
        <v>230</v>
      </c>
      <c r="F129" s="49">
        <v>5</v>
      </c>
      <c r="G129" s="49" t="s">
        <v>74</v>
      </c>
      <c r="H129" s="47"/>
      <c r="I129" s="47">
        <v>6</v>
      </c>
      <c r="J129" s="47">
        <v>20</v>
      </c>
      <c r="K129" s="47">
        <v>15</v>
      </c>
      <c r="L129" s="9"/>
      <c r="M129" s="9"/>
      <c r="N129" s="12"/>
      <c r="O129" s="13"/>
      <c r="P129" s="14"/>
      <c r="Q129" s="15"/>
      <c r="R129" s="16"/>
      <c r="S129" s="15"/>
    </row>
    <row r="130" spans="1:21" s="27" customFormat="1" ht="15" customHeight="1">
      <c r="A130" s="102" t="s">
        <v>175</v>
      </c>
      <c r="B130" s="46" t="s">
        <v>223</v>
      </c>
      <c r="C130" s="47"/>
      <c r="D130" s="46" t="s">
        <v>219</v>
      </c>
      <c r="E130" s="101" t="s">
        <v>200</v>
      </c>
      <c r="F130" s="49">
        <v>6</v>
      </c>
      <c r="G130" s="49" t="s">
        <v>74</v>
      </c>
      <c r="H130" s="47"/>
      <c r="I130" s="47">
        <v>6</v>
      </c>
      <c r="J130" s="47">
        <v>20</v>
      </c>
      <c r="K130" s="47">
        <f>J130-I130+1</f>
        <v>15</v>
      </c>
      <c r="L130" s="9">
        <v>27</v>
      </c>
      <c r="M130" s="9"/>
      <c r="N130" s="12">
        <f>L130/K130</f>
        <v>1.8</v>
      </c>
      <c r="O130" s="13">
        <f>M130/6</f>
        <v>0</v>
      </c>
      <c r="P130" s="14"/>
      <c r="Q130" s="15">
        <f>IF(K130=0,0,L130)</f>
        <v>27</v>
      </c>
      <c r="R130" s="16">
        <f>IF(K130=0,0,M130/1.5)</f>
        <v>0</v>
      </c>
      <c r="S130" s="15">
        <f>P130+Q130+R130</f>
        <v>27</v>
      </c>
    </row>
    <row r="131" spans="1:21" s="27" customFormat="1">
      <c r="A131" s="45" t="s">
        <v>175</v>
      </c>
      <c r="B131" s="46" t="s">
        <v>223</v>
      </c>
      <c r="C131" s="47"/>
      <c r="D131" s="46" t="s">
        <v>202</v>
      </c>
      <c r="E131" s="101" t="s">
        <v>203</v>
      </c>
      <c r="F131" s="49">
        <v>6</v>
      </c>
      <c r="G131" s="49" t="s">
        <v>159</v>
      </c>
      <c r="H131" s="47"/>
      <c r="I131" s="47">
        <v>6</v>
      </c>
      <c r="J131" s="47">
        <v>20</v>
      </c>
      <c r="K131" s="47">
        <f>J131-I131+1</f>
        <v>15</v>
      </c>
      <c r="L131" s="9">
        <v>27</v>
      </c>
      <c r="M131" s="9"/>
      <c r="N131" s="12">
        <f>L131/K131</f>
        <v>1.8</v>
      </c>
      <c r="O131" s="13">
        <f>M131/6</f>
        <v>0</v>
      </c>
      <c r="P131" s="14"/>
      <c r="Q131" s="15">
        <f>IF(K131=0,0,L131)</f>
        <v>27</v>
      </c>
      <c r="R131" s="16">
        <f>IF(K131=0,0,M131/1.5)</f>
        <v>0</v>
      </c>
      <c r="S131" s="15">
        <f>P131+Q131+R131</f>
        <v>27</v>
      </c>
    </row>
    <row r="132" spans="1:21" s="27" customFormat="1">
      <c r="A132" s="45" t="s">
        <v>175</v>
      </c>
      <c r="B132" s="46" t="s">
        <v>223</v>
      </c>
      <c r="C132" s="47"/>
      <c r="D132" s="46" t="s">
        <v>222</v>
      </c>
      <c r="E132" s="101" t="s">
        <v>173</v>
      </c>
      <c r="F132" s="49">
        <v>6</v>
      </c>
      <c r="G132" s="49" t="s">
        <v>161</v>
      </c>
      <c r="H132" s="47"/>
      <c r="I132" s="47">
        <v>6</v>
      </c>
      <c r="J132" s="47">
        <v>20</v>
      </c>
      <c r="K132" s="47">
        <f>J132-I132+1</f>
        <v>15</v>
      </c>
      <c r="L132" s="9">
        <v>27</v>
      </c>
      <c r="M132" s="9"/>
      <c r="N132" s="12">
        <f>L132/K132</f>
        <v>1.8</v>
      </c>
      <c r="O132" s="13">
        <f t="shared" ref="O132" si="141">M132/6</f>
        <v>0</v>
      </c>
      <c r="P132" s="14"/>
      <c r="Q132" s="15">
        <f>IF(K132=0,0,L132)</f>
        <v>27</v>
      </c>
      <c r="R132" s="16">
        <f>IF(K132=0,0,M132/1.5)</f>
        <v>0</v>
      </c>
      <c r="S132" s="15">
        <f>P132+Q132+R132</f>
        <v>27</v>
      </c>
    </row>
    <row r="133" spans="1:21" s="27" customFormat="1">
      <c r="A133" s="7"/>
      <c r="B133" s="8"/>
      <c r="C133" s="9"/>
      <c r="D133" s="8"/>
      <c r="E133" s="14"/>
      <c r="F133" s="24"/>
      <c r="G133" s="11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6"/>
      <c r="S133" s="15"/>
      <c r="T133" s="55"/>
      <c r="U133" s="56"/>
    </row>
    <row r="134" spans="1:21" s="27" customFormat="1" hidden="1">
      <c r="A134" s="7" t="s">
        <v>148</v>
      </c>
      <c r="B134" s="8" t="s">
        <v>61</v>
      </c>
      <c r="C134" s="9">
        <v>1</v>
      </c>
      <c r="D134" s="8" t="s">
        <v>44</v>
      </c>
      <c r="E134" s="14" t="s">
        <v>98</v>
      </c>
      <c r="F134" s="24">
        <v>2</v>
      </c>
      <c r="G134" s="11" t="s">
        <v>36</v>
      </c>
      <c r="H134" s="9"/>
      <c r="I134" s="9">
        <v>2</v>
      </c>
      <c r="J134" s="9">
        <v>6</v>
      </c>
      <c r="K134" s="9">
        <f t="shared" ref="K134:K143" si="142">J134-I134+1</f>
        <v>5</v>
      </c>
      <c r="L134" s="9"/>
      <c r="M134" s="9">
        <v>30</v>
      </c>
      <c r="N134" s="12"/>
      <c r="O134" s="13">
        <f t="shared" ref="O134:O143" si="143">M134/6</f>
        <v>5</v>
      </c>
      <c r="P134" s="14"/>
      <c r="Q134" s="15">
        <f t="shared" ref="Q134:Q143" si="144">IF(K134=0,0,L134)</f>
        <v>0</v>
      </c>
      <c r="R134" s="16">
        <f t="shared" ref="R134:R143" si="145">IF(K134=0,0,M134/1.5)</f>
        <v>20</v>
      </c>
      <c r="S134" s="15">
        <f t="shared" ref="S134:S143" si="146">P134+Q134+R134</f>
        <v>20</v>
      </c>
    </row>
    <row r="135" spans="1:21" s="27" customFormat="1" hidden="1">
      <c r="A135" s="7" t="s">
        <v>148</v>
      </c>
      <c r="B135" s="8" t="s">
        <v>61</v>
      </c>
      <c r="C135" s="9">
        <v>2</v>
      </c>
      <c r="D135" s="8" t="s">
        <v>44</v>
      </c>
      <c r="E135" s="14" t="s">
        <v>98</v>
      </c>
      <c r="F135" s="24">
        <v>2</v>
      </c>
      <c r="G135" s="11" t="s">
        <v>37</v>
      </c>
      <c r="H135" s="9"/>
      <c r="I135" s="9">
        <v>2</v>
      </c>
      <c r="J135" s="9">
        <v>6</v>
      </c>
      <c r="K135" s="9">
        <f t="shared" si="142"/>
        <v>5</v>
      </c>
      <c r="L135" s="9"/>
      <c r="M135" s="9">
        <v>30</v>
      </c>
      <c r="N135" s="12"/>
      <c r="O135" s="13">
        <f t="shared" si="143"/>
        <v>5</v>
      </c>
      <c r="P135" s="14"/>
      <c r="Q135" s="15">
        <f t="shared" si="144"/>
        <v>0</v>
      </c>
      <c r="R135" s="16">
        <f t="shared" si="145"/>
        <v>20</v>
      </c>
      <c r="S135" s="15">
        <f t="shared" si="146"/>
        <v>20</v>
      </c>
    </row>
    <row r="136" spans="1:21" s="27" customFormat="1" hidden="1">
      <c r="A136" s="7" t="s">
        <v>148</v>
      </c>
      <c r="B136" s="8" t="s">
        <v>58</v>
      </c>
      <c r="C136" s="9">
        <v>1</v>
      </c>
      <c r="D136" s="8" t="s">
        <v>40</v>
      </c>
      <c r="E136" s="14" t="s">
        <v>116</v>
      </c>
      <c r="F136" s="11">
        <v>2</v>
      </c>
      <c r="G136" s="11" t="s">
        <v>36</v>
      </c>
      <c r="H136" s="9"/>
      <c r="I136" s="9">
        <v>9</v>
      </c>
      <c r="J136" s="9">
        <v>15</v>
      </c>
      <c r="K136" s="9">
        <f t="shared" si="142"/>
        <v>7</v>
      </c>
      <c r="L136" s="9"/>
      <c r="M136" s="9">
        <v>42</v>
      </c>
      <c r="N136" s="12">
        <f>L136/K136</f>
        <v>0</v>
      </c>
      <c r="O136" s="13">
        <f t="shared" si="143"/>
        <v>7</v>
      </c>
      <c r="P136" s="14"/>
      <c r="Q136" s="15">
        <f t="shared" si="144"/>
        <v>0</v>
      </c>
      <c r="R136" s="16">
        <f t="shared" si="145"/>
        <v>28</v>
      </c>
      <c r="S136" s="15">
        <f t="shared" si="146"/>
        <v>28</v>
      </c>
    </row>
    <row r="137" spans="1:21" s="27" customFormat="1" hidden="1">
      <c r="A137" s="7" t="s">
        <v>148</v>
      </c>
      <c r="B137" s="8" t="s">
        <v>58</v>
      </c>
      <c r="C137" s="9">
        <v>2</v>
      </c>
      <c r="D137" s="8" t="s">
        <v>40</v>
      </c>
      <c r="E137" s="14" t="s">
        <v>116</v>
      </c>
      <c r="F137" s="11">
        <v>2</v>
      </c>
      <c r="G137" s="11" t="s">
        <v>37</v>
      </c>
      <c r="H137" s="9"/>
      <c r="I137" s="9">
        <v>9</v>
      </c>
      <c r="J137" s="9">
        <v>15</v>
      </c>
      <c r="K137" s="9">
        <f t="shared" si="142"/>
        <v>7</v>
      </c>
      <c r="L137" s="9"/>
      <c r="M137" s="9">
        <v>42</v>
      </c>
      <c r="N137" s="12">
        <f>L137/K137</f>
        <v>0</v>
      </c>
      <c r="O137" s="13">
        <f t="shared" si="143"/>
        <v>7</v>
      </c>
      <c r="P137" s="14"/>
      <c r="Q137" s="15">
        <f t="shared" si="144"/>
        <v>0</v>
      </c>
      <c r="R137" s="16">
        <f t="shared" si="145"/>
        <v>28</v>
      </c>
      <c r="S137" s="15">
        <f t="shared" si="146"/>
        <v>28</v>
      </c>
    </row>
    <row r="138" spans="1:21" s="27" customFormat="1" hidden="1">
      <c r="A138" s="7" t="s">
        <v>148</v>
      </c>
      <c r="B138" s="8" t="s">
        <v>62</v>
      </c>
      <c r="C138" s="9">
        <v>1</v>
      </c>
      <c r="D138" s="8" t="s">
        <v>44</v>
      </c>
      <c r="E138" s="14" t="s">
        <v>98</v>
      </c>
      <c r="F138" s="24">
        <v>3</v>
      </c>
      <c r="G138" s="11" t="s">
        <v>36</v>
      </c>
      <c r="H138" s="9"/>
      <c r="I138" s="9">
        <v>2</v>
      </c>
      <c r="J138" s="9">
        <v>6</v>
      </c>
      <c r="K138" s="9">
        <f t="shared" si="142"/>
        <v>5</v>
      </c>
      <c r="L138" s="9"/>
      <c r="M138" s="9">
        <v>30</v>
      </c>
      <c r="N138" s="12"/>
      <c r="O138" s="13">
        <f t="shared" si="143"/>
        <v>5</v>
      </c>
      <c r="P138" s="14"/>
      <c r="Q138" s="15">
        <f t="shared" si="144"/>
        <v>0</v>
      </c>
      <c r="R138" s="16">
        <f t="shared" si="145"/>
        <v>20</v>
      </c>
      <c r="S138" s="15">
        <f t="shared" si="146"/>
        <v>20</v>
      </c>
    </row>
    <row r="139" spans="1:21" s="27" customFormat="1" hidden="1">
      <c r="A139" s="7" t="s">
        <v>148</v>
      </c>
      <c r="B139" s="8" t="s">
        <v>62</v>
      </c>
      <c r="C139" s="9">
        <v>2</v>
      </c>
      <c r="D139" s="8" t="s">
        <v>44</v>
      </c>
      <c r="E139" s="14" t="s">
        <v>98</v>
      </c>
      <c r="F139" s="24">
        <v>3</v>
      </c>
      <c r="G139" s="11" t="s">
        <v>37</v>
      </c>
      <c r="H139" s="9"/>
      <c r="I139" s="9">
        <v>2</v>
      </c>
      <c r="J139" s="9">
        <v>6</v>
      </c>
      <c r="K139" s="9">
        <f t="shared" si="142"/>
        <v>5</v>
      </c>
      <c r="L139" s="9"/>
      <c r="M139" s="9">
        <v>30</v>
      </c>
      <c r="N139" s="12"/>
      <c r="O139" s="13">
        <f t="shared" si="143"/>
        <v>5</v>
      </c>
      <c r="P139" s="14"/>
      <c r="Q139" s="15">
        <f t="shared" si="144"/>
        <v>0</v>
      </c>
      <c r="R139" s="16">
        <f t="shared" si="145"/>
        <v>20</v>
      </c>
      <c r="S139" s="15">
        <f t="shared" si="146"/>
        <v>20</v>
      </c>
    </row>
    <row r="140" spans="1:21" s="28" customFormat="1" hidden="1">
      <c r="A140" s="7" t="s">
        <v>148</v>
      </c>
      <c r="B140" s="8" t="s">
        <v>57</v>
      </c>
      <c r="C140" s="9">
        <v>1</v>
      </c>
      <c r="D140" s="8" t="s">
        <v>44</v>
      </c>
      <c r="E140" s="14" t="s">
        <v>116</v>
      </c>
      <c r="F140" s="11">
        <v>3</v>
      </c>
      <c r="G140" s="11" t="s">
        <v>36</v>
      </c>
      <c r="H140" s="9"/>
      <c r="I140" s="9">
        <v>9</v>
      </c>
      <c r="J140" s="9">
        <v>15</v>
      </c>
      <c r="K140" s="9">
        <f t="shared" si="142"/>
        <v>7</v>
      </c>
      <c r="L140" s="9"/>
      <c r="M140" s="9">
        <v>42</v>
      </c>
      <c r="N140" s="12">
        <f>L140/K140</f>
        <v>0</v>
      </c>
      <c r="O140" s="13">
        <f t="shared" si="143"/>
        <v>7</v>
      </c>
      <c r="P140" s="14"/>
      <c r="Q140" s="15">
        <f t="shared" si="144"/>
        <v>0</v>
      </c>
      <c r="R140" s="16">
        <f t="shared" si="145"/>
        <v>28</v>
      </c>
      <c r="S140" s="15">
        <f t="shared" si="146"/>
        <v>28</v>
      </c>
      <c r="T140" s="55"/>
      <c r="U140" s="27"/>
    </row>
    <row r="141" spans="1:21" s="27" customFormat="1" hidden="1">
      <c r="A141" s="7" t="s">
        <v>148</v>
      </c>
      <c r="B141" s="8" t="s">
        <v>57</v>
      </c>
      <c r="C141" s="9">
        <v>2</v>
      </c>
      <c r="D141" s="8" t="s">
        <v>44</v>
      </c>
      <c r="E141" s="14" t="s">
        <v>116</v>
      </c>
      <c r="F141" s="11">
        <v>3</v>
      </c>
      <c r="G141" s="11" t="s">
        <v>37</v>
      </c>
      <c r="H141" s="9"/>
      <c r="I141" s="9">
        <v>9</v>
      </c>
      <c r="J141" s="9">
        <v>15</v>
      </c>
      <c r="K141" s="9">
        <f t="shared" si="142"/>
        <v>7</v>
      </c>
      <c r="L141" s="9"/>
      <c r="M141" s="9">
        <v>42</v>
      </c>
      <c r="N141" s="12">
        <f>L141/K141</f>
        <v>0</v>
      </c>
      <c r="O141" s="13">
        <f t="shared" si="143"/>
        <v>7</v>
      </c>
      <c r="P141" s="14"/>
      <c r="Q141" s="15">
        <f t="shared" si="144"/>
        <v>0</v>
      </c>
      <c r="R141" s="16">
        <f t="shared" si="145"/>
        <v>28</v>
      </c>
      <c r="S141" s="15">
        <f t="shared" si="146"/>
        <v>28</v>
      </c>
      <c r="T141" s="55"/>
    </row>
    <row r="142" spans="1:21" s="27" customFormat="1" hidden="1">
      <c r="A142" s="7" t="s">
        <v>148</v>
      </c>
      <c r="B142" s="8" t="s">
        <v>56</v>
      </c>
      <c r="C142" s="9">
        <v>1</v>
      </c>
      <c r="D142" s="8" t="s">
        <v>31</v>
      </c>
      <c r="E142" s="14" t="s">
        <v>116</v>
      </c>
      <c r="F142" s="11">
        <v>4</v>
      </c>
      <c r="G142" s="11" t="s">
        <v>36</v>
      </c>
      <c r="H142" s="9"/>
      <c r="I142" s="9">
        <v>9</v>
      </c>
      <c r="J142" s="9">
        <v>15</v>
      </c>
      <c r="K142" s="9">
        <f t="shared" si="142"/>
        <v>7</v>
      </c>
      <c r="L142" s="9"/>
      <c r="M142" s="9">
        <v>42</v>
      </c>
      <c r="N142" s="12">
        <f>L142/K142</f>
        <v>0</v>
      </c>
      <c r="O142" s="13">
        <f t="shared" si="143"/>
        <v>7</v>
      </c>
      <c r="P142" s="14"/>
      <c r="Q142" s="15">
        <f t="shared" si="144"/>
        <v>0</v>
      </c>
      <c r="R142" s="16">
        <f t="shared" si="145"/>
        <v>28</v>
      </c>
      <c r="S142" s="15">
        <f t="shared" si="146"/>
        <v>28</v>
      </c>
    </row>
    <row r="143" spans="1:21" s="27" customFormat="1" hidden="1">
      <c r="A143" s="7" t="s">
        <v>148</v>
      </c>
      <c r="B143" s="8" t="s">
        <v>56</v>
      </c>
      <c r="C143" s="9">
        <v>2</v>
      </c>
      <c r="D143" s="8" t="s">
        <v>31</v>
      </c>
      <c r="E143" s="14" t="s">
        <v>116</v>
      </c>
      <c r="F143" s="11">
        <v>4</v>
      </c>
      <c r="G143" s="11" t="s">
        <v>37</v>
      </c>
      <c r="H143" s="9"/>
      <c r="I143" s="9">
        <v>9</v>
      </c>
      <c r="J143" s="9">
        <v>15</v>
      </c>
      <c r="K143" s="9">
        <f t="shared" si="142"/>
        <v>7</v>
      </c>
      <c r="L143" s="9"/>
      <c r="M143" s="9">
        <v>42</v>
      </c>
      <c r="N143" s="12">
        <f>L143/K143</f>
        <v>0</v>
      </c>
      <c r="O143" s="13">
        <f t="shared" si="143"/>
        <v>7</v>
      </c>
      <c r="P143" s="14"/>
      <c r="Q143" s="15">
        <f t="shared" si="144"/>
        <v>0</v>
      </c>
      <c r="R143" s="16">
        <f t="shared" si="145"/>
        <v>28</v>
      </c>
      <c r="S143" s="15">
        <f t="shared" si="146"/>
        <v>28</v>
      </c>
    </row>
    <row r="144" spans="1:21" s="27" customFormat="1" hidden="1">
      <c r="A144" s="7" t="s">
        <v>148</v>
      </c>
      <c r="B144" s="8" t="s">
        <v>65</v>
      </c>
      <c r="C144" s="9">
        <v>1</v>
      </c>
      <c r="D144" s="8" t="s">
        <v>44</v>
      </c>
      <c r="E144" s="14" t="s">
        <v>96</v>
      </c>
      <c r="F144" s="24">
        <v>5</v>
      </c>
      <c r="G144" s="11" t="s">
        <v>36</v>
      </c>
      <c r="H144" s="9"/>
      <c r="I144" s="9">
        <v>1</v>
      </c>
      <c r="J144" s="9">
        <v>5</v>
      </c>
      <c r="K144" s="9">
        <f t="shared" ref="K144:K155" si="147">J144-I144+1</f>
        <v>5</v>
      </c>
      <c r="L144" s="9"/>
      <c r="M144" s="9">
        <v>30</v>
      </c>
      <c r="N144" s="12"/>
      <c r="O144" s="13">
        <f t="shared" ref="O144:O150" si="148">M144/6</f>
        <v>5</v>
      </c>
      <c r="P144" s="14"/>
      <c r="Q144" s="15">
        <f t="shared" ref="Q144:Q155" si="149">IF(K144=0,0,L144)</f>
        <v>0</v>
      </c>
      <c r="R144" s="16">
        <f t="shared" ref="R144:R155" si="150">IF(K144=0,0,M144/1.5)</f>
        <v>20</v>
      </c>
      <c r="S144" s="15">
        <f t="shared" ref="S144:S155" si="151">P144+Q144+R144</f>
        <v>20</v>
      </c>
      <c r="T144" s="55"/>
    </row>
    <row r="145" spans="1:21" s="27" customFormat="1" hidden="1">
      <c r="A145" s="7" t="s">
        <v>148</v>
      </c>
      <c r="B145" s="8" t="s">
        <v>65</v>
      </c>
      <c r="C145" s="9">
        <v>2</v>
      </c>
      <c r="D145" s="8" t="s">
        <v>44</v>
      </c>
      <c r="E145" s="14" t="s">
        <v>96</v>
      </c>
      <c r="F145" s="24">
        <v>5</v>
      </c>
      <c r="G145" s="11" t="s">
        <v>37</v>
      </c>
      <c r="H145" s="9"/>
      <c r="I145" s="9">
        <v>1</v>
      </c>
      <c r="J145" s="9">
        <v>5</v>
      </c>
      <c r="K145" s="9">
        <f t="shared" si="147"/>
        <v>5</v>
      </c>
      <c r="L145" s="9"/>
      <c r="M145" s="9">
        <v>30</v>
      </c>
      <c r="N145" s="12"/>
      <c r="O145" s="13">
        <f t="shared" si="148"/>
        <v>5</v>
      </c>
      <c r="P145" s="14"/>
      <c r="Q145" s="15">
        <f t="shared" si="149"/>
        <v>0</v>
      </c>
      <c r="R145" s="16">
        <f t="shared" si="150"/>
        <v>20</v>
      </c>
      <c r="S145" s="15">
        <f t="shared" si="151"/>
        <v>20</v>
      </c>
      <c r="T145" s="55"/>
    </row>
    <row r="146" spans="1:21" s="27" customFormat="1" hidden="1">
      <c r="A146" s="7" t="s">
        <v>148</v>
      </c>
      <c r="B146" s="8" t="s">
        <v>69</v>
      </c>
      <c r="C146" s="9">
        <v>1</v>
      </c>
      <c r="D146" s="8" t="s">
        <v>44</v>
      </c>
      <c r="E146" s="14" t="s">
        <v>96</v>
      </c>
      <c r="F146" s="24">
        <v>5</v>
      </c>
      <c r="G146" s="11" t="s">
        <v>36</v>
      </c>
      <c r="H146" s="9"/>
      <c r="I146" s="9">
        <v>6</v>
      </c>
      <c r="J146" s="9">
        <v>10</v>
      </c>
      <c r="K146" s="9">
        <f t="shared" si="147"/>
        <v>5</v>
      </c>
      <c r="L146" s="9"/>
      <c r="M146" s="9">
        <v>30</v>
      </c>
      <c r="N146" s="12"/>
      <c r="O146" s="13">
        <f t="shared" si="148"/>
        <v>5</v>
      </c>
      <c r="P146" s="14"/>
      <c r="Q146" s="15">
        <f t="shared" si="149"/>
        <v>0</v>
      </c>
      <c r="R146" s="16">
        <f t="shared" si="150"/>
        <v>20</v>
      </c>
      <c r="S146" s="15">
        <f t="shared" si="151"/>
        <v>20</v>
      </c>
      <c r="T146" s="55"/>
    </row>
    <row r="147" spans="1:21" s="28" customFormat="1" hidden="1">
      <c r="A147" s="7" t="s">
        <v>148</v>
      </c>
      <c r="B147" s="8" t="s">
        <v>69</v>
      </c>
      <c r="C147" s="9">
        <v>2</v>
      </c>
      <c r="D147" s="8" t="s">
        <v>44</v>
      </c>
      <c r="E147" s="14" t="s">
        <v>96</v>
      </c>
      <c r="F147" s="24">
        <v>5</v>
      </c>
      <c r="G147" s="11" t="s">
        <v>37</v>
      </c>
      <c r="H147" s="9"/>
      <c r="I147" s="9">
        <v>6</v>
      </c>
      <c r="J147" s="9">
        <v>10</v>
      </c>
      <c r="K147" s="9">
        <f t="shared" si="147"/>
        <v>5</v>
      </c>
      <c r="L147" s="9"/>
      <c r="M147" s="9">
        <v>30</v>
      </c>
      <c r="N147" s="12"/>
      <c r="O147" s="13">
        <f t="shared" si="148"/>
        <v>5</v>
      </c>
      <c r="P147" s="14"/>
      <c r="Q147" s="15">
        <f t="shared" si="149"/>
        <v>0</v>
      </c>
      <c r="R147" s="16">
        <f t="shared" si="150"/>
        <v>20</v>
      </c>
      <c r="S147" s="15">
        <f t="shared" si="151"/>
        <v>20</v>
      </c>
      <c r="T147" s="55"/>
      <c r="U147" s="27"/>
    </row>
    <row r="148" spans="1:21" s="27" customFormat="1" hidden="1">
      <c r="A148" s="7" t="s">
        <v>148</v>
      </c>
      <c r="B148" s="8" t="s">
        <v>66</v>
      </c>
      <c r="C148" s="9">
        <v>1</v>
      </c>
      <c r="D148" s="8" t="s">
        <v>31</v>
      </c>
      <c r="E148" s="14" t="s">
        <v>96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>J148-I148+1</f>
        <v>5</v>
      </c>
      <c r="L148" s="9"/>
      <c r="M148" s="9">
        <v>30</v>
      </c>
      <c r="N148" s="12"/>
      <c r="O148" s="13">
        <f>M148/6</f>
        <v>5</v>
      </c>
      <c r="P148" s="14"/>
      <c r="Q148" s="15"/>
      <c r="R148" s="16">
        <f>IF(K148=0,0,M148/1.5)</f>
        <v>20</v>
      </c>
      <c r="S148" s="15">
        <f>P148+Q148+R148</f>
        <v>20</v>
      </c>
      <c r="T148" s="55"/>
      <c r="U148" s="56"/>
    </row>
    <row r="149" spans="1:21" s="27" customFormat="1" hidden="1">
      <c r="A149" s="7" t="s">
        <v>148</v>
      </c>
      <c r="B149" s="8" t="s">
        <v>66</v>
      </c>
      <c r="C149" s="9">
        <v>2</v>
      </c>
      <c r="D149" s="8" t="s">
        <v>40</v>
      </c>
      <c r="E149" s="14" t="s">
        <v>96</v>
      </c>
      <c r="F149" s="24">
        <v>6</v>
      </c>
      <c r="G149" s="11" t="s">
        <v>37</v>
      </c>
      <c r="H149" s="9"/>
      <c r="I149" s="9">
        <v>1</v>
      </c>
      <c r="J149" s="9">
        <v>5</v>
      </c>
      <c r="K149" s="9">
        <f>J149-I149+1</f>
        <v>5</v>
      </c>
      <c r="L149" s="9"/>
      <c r="M149" s="9">
        <v>30</v>
      </c>
      <c r="N149" s="12"/>
      <c r="O149" s="13">
        <f>M149/6</f>
        <v>5</v>
      </c>
      <c r="P149" s="14"/>
      <c r="Q149" s="15"/>
      <c r="R149" s="16">
        <f>IF(K149=0,0,M149/1.5)</f>
        <v>20</v>
      </c>
      <c r="S149" s="15">
        <f>P149+Q149+R149</f>
        <v>20</v>
      </c>
    </row>
    <row r="150" spans="1:21" s="27" customFormat="1" hidden="1">
      <c r="A150" s="7" t="s">
        <v>148</v>
      </c>
      <c r="B150" s="8" t="s">
        <v>63</v>
      </c>
      <c r="C150" s="9">
        <v>1</v>
      </c>
      <c r="D150" s="8" t="s">
        <v>44</v>
      </c>
      <c r="E150" s="14" t="s">
        <v>96</v>
      </c>
      <c r="F150" s="24">
        <v>6</v>
      </c>
      <c r="G150" s="11" t="s">
        <v>36</v>
      </c>
      <c r="H150" s="9"/>
      <c r="I150" s="9">
        <v>6</v>
      </c>
      <c r="J150" s="9">
        <v>10</v>
      </c>
      <c r="K150" s="9">
        <f t="shared" si="147"/>
        <v>5</v>
      </c>
      <c r="L150" s="9"/>
      <c r="M150" s="9">
        <v>30</v>
      </c>
      <c r="N150" s="12"/>
      <c r="O150" s="13">
        <f t="shared" si="148"/>
        <v>5</v>
      </c>
      <c r="P150" s="14"/>
      <c r="Q150" s="15">
        <f t="shared" si="149"/>
        <v>0</v>
      </c>
      <c r="R150" s="16">
        <f t="shared" si="150"/>
        <v>20</v>
      </c>
      <c r="S150" s="15">
        <f t="shared" si="151"/>
        <v>20</v>
      </c>
      <c r="T150" s="57"/>
      <c r="U150" s="28"/>
    </row>
    <row r="151" spans="1:21" s="27" customFormat="1" hidden="1">
      <c r="A151" s="7" t="s">
        <v>148</v>
      </c>
      <c r="B151" s="8" t="s">
        <v>63</v>
      </c>
      <c r="C151" s="9">
        <v>2</v>
      </c>
      <c r="D151" s="8" t="s">
        <v>40</v>
      </c>
      <c r="E151" s="14" t="s">
        <v>96</v>
      </c>
      <c r="F151" s="24">
        <v>6</v>
      </c>
      <c r="G151" s="49" t="s">
        <v>37</v>
      </c>
      <c r="H151" s="9"/>
      <c r="I151" s="9">
        <v>6</v>
      </c>
      <c r="J151" s="9">
        <v>10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28"/>
      <c r="U151" s="28"/>
    </row>
    <row r="152" spans="1:21" s="27" customFormat="1" hidden="1">
      <c r="A152" s="7" t="s">
        <v>148</v>
      </c>
      <c r="B152" s="8" t="s">
        <v>67</v>
      </c>
      <c r="C152" s="9">
        <v>1</v>
      </c>
      <c r="D152" s="8" t="s">
        <v>40</v>
      </c>
      <c r="E152" s="14" t="s">
        <v>96</v>
      </c>
      <c r="F152" s="24">
        <v>7</v>
      </c>
      <c r="G152" s="11" t="s">
        <v>36</v>
      </c>
      <c r="H152" s="9"/>
      <c r="I152" s="9">
        <v>1</v>
      </c>
      <c r="J152" s="9">
        <v>5</v>
      </c>
      <c r="K152" s="9">
        <f t="shared" ref="K152:K153" si="152"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 t="shared" ref="R152:R153" si="153">IF(K152=0,0,M152/1.5)</f>
        <v>20</v>
      </c>
      <c r="S152" s="15">
        <f t="shared" ref="S152:S153" si="154">P152+Q152+R152</f>
        <v>20</v>
      </c>
    </row>
    <row r="153" spans="1:21" s="27" customFormat="1" hidden="1">
      <c r="A153" s="7" t="s">
        <v>148</v>
      </c>
      <c r="B153" s="8" t="s">
        <v>67</v>
      </c>
      <c r="C153" s="9">
        <v>2</v>
      </c>
      <c r="D153" s="8" t="s">
        <v>40</v>
      </c>
      <c r="E153" s="14" t="s">
        <v>96</v>
      </c>
      <c r="F153" s="24">
        <v>7</v>
      </c>
      <c r="G153" s="11" t="s">
        <v>37</v>
      </c>
      <c r="H153" s="9"/>
      <c r="I153" s="9">
        <v>1</v>
      </c>
      <c r="J153" s="9">
        <v>5</v>
      </c>
      <c r="K153" s="9">
        <f t="shared" si="152"/>
        <v>5</v>
      </c>
      <c r="L153" s="9"/>
      <c r="M153" s="9">
        <v>30</v>
      </c>
      <c r="N153" s="12"/>
      <c r="O153" s="13">
        <f>M153/6</f>
        <v>5</v>
      </c>
      <c r="P153" s="14"/>
      <c r="Q153" s="15"/>
      <c r="R153" s="16">
        <f t="shared" si="153"/>
        <v>20</v>
      </c>
      <c r="S153" s="15">
        <f t="shared" si="154"/>
        <v>20</v>
      </c>
    </row>
    <row r="154" spans="1:21" s="27" customFormat="1" hidden="1">
      <c r="A154" s="7" t="s">
        <v>148</v>
      </c>
      <c r="B154" s="8" t="s">
        <v>64</v>
      </c>
      <c r="C154" s="9">
        <v>1</v>
      </c>
      <c r="D154" s="8" t="s">
        <v>44</v>
      </c>
      <c r="E154" s="14" t="s">
        <v>96</v>
      </c>
      <c r="F154" s="24">
        <v>7</v>
      </c>
      <c r="G154" s="49" t="s">
        <v>36</v>
      </c>
      <c r="H154" s="9"/>
      <c r="I154" s="9">
        <v>6</v>
      </c>
      <c r="J154" s="9">
        <v>10</v>
      </c>
      <c r="K154" s="9">
        <f t="shared" si="147"/>
        <v>5</v>
      </c>
      <c r="L154" s="9"/>
      <c r="M154" s="9">
        <v>30</v>
      </c>
      <c r="N154" s="12"/>
      <c r="O154" s="13">
        <f>M154/6</f>
        <v>5</v>
      </c>
      <c r="P154" s="14"/>
      <c r="Q154" s="15">
        <f t="shared" si="149"/>
        <v>0</v>
      </c>
      <c r="R154" s="16">
        <f t="shared" si="150"/>
        <v>20</v>
      </c>
      <c r="S154" s="15">
        <f t="shared" si="151"/>
        <v>20</v>
      </c>
      <c r="T154" s="28"/>
      <c r="U154" s="28"/>
    </row>
    <row r="155" spans="1:21" s="27" customFormat="1" hidden="1">
      <c r="A155" s="7" t="s">
        <v>148</v>
      </c>
      <c r="B155" s="8" t="s">
        <v>64</v>
      </c>
      <c r="C155" s="9">
        <v>2</v>
      </c>
      <c r="D155" s="8" t="s">
        <v>44</v>
      </c>
      <c r="E155" s="14" t="s">
        <v>96</v>
      </c>
      <c r="F155" s="24">
        <v>7</v>
      </c>
      <c r="G155" s="49" t="s">
        <v>37</v>
      </c>
      <c r="H155" s="9"/>
      <c r="I155" s="9">
        <v>6</v>
      </c>
      <c r="J155" s="9">
        <v>10</v>
      </c>
      <c r="K155" s="9">
        <f t="shared" si="147"/>
        <v>5</v>
      </c>
      <c r="L155" s="9"/>
      <c r="M155" s="9">
        <v>30</v>
      </c>
      <c r="N155" s="12"/>
      <c r="O155" s="13">
        <f>M155/6</f>
        <v>5</v>
      </c>
      <c r="P155" s="14"/>
      <c r="Q155" s="15">
        <f t="shared" si="149"/>
        <v>0</v>
      </c>
      <c r="R155" s="16">
        <f t="shared" si="150"/>
        <v>20</v>
      </c>
      <c r="S155" s="15">
        <f t="shared" si="151"/>
        <v>20</v>
      </c>
    </row>
    <row r="156" spans="1:21" s="27" customFormat="1" hidden="1">
      <c r="A156" s="7"/>
      <c r="B156" s="8"/>
      <c r="C156" s="9"/>
      <c r="D156" s="8"/>
      <c r="E156" s="14"/>
      <c r="F156" s="24"/>
      <c r="G156" s="49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6"/>
      <c r="S156" s="15"/>
      <c r="T156" s="55"/>
      <c r="U156" s="56"/>
    </row>
    <row r="157" spans="1:21" s="27" customFormat="1" hidden="1">
      <c r="A157" s="7" t="s">
        <v>149</v>
      </c>
      <c r="B157" s="8" t="s">
        <v>58</v>
      </c>
      <c r="D157" s="8" t="s">
        <v>104</v>
      </c>
      <c r="E157" s="14" t="s">
        <v>116</v>
      </c>
      <c r="F157" s="24">
        <v>2</v>
      </c>
      <c r="G157" s="11" t="s">
        <v>36</v>
      </c>
      <c r="I157" s="24">
        <v>1</v>
      </c>
      <c r="J157" s="24">
        <v>8</v>
      </c>
      <c r="K157" s="9">
        <f t="shared" ref="K157:K167" si="155">J157-I157+1</f>
        <v>8</v>
      </c>
      <c r="M157" s="24">
        <v>48</v>
      </c>
      <c r="N157" s="12"/>
      <c r="O157" s="13">
        <f t="shared" ref="O157:O167" si="156">M157/6</f>
        <v>8</v>
      </c>
      <c r="P157" s="14"/>
      <c r="Q157" s="15">
        <f t="shared" ref="Q157:Q165" si="157">IF(K157=0,0,L157)</f>
        <v>0</v>
      </c>
      <c r="R157" s="16">
        <f t="shared" ref="R157:R167" si="158">IF(K157=0,0,M157/1.5)</f>
        <v>32</v>
      </c>
      <c r="S157" s="15">
        <f t="shared" ref="S157:S167" si="159">P157+Q157+R157</f>
        <v>32</v>
      </c>
    </row>
    <row r="158" spans="1:21" s="14" customFormat="1" hidden="1">
      <c r="A158" s="7" t="s">
        <v>149</v>
      </c>
      <c r="B158" s="8" t="s">
        <v>62</v>
      </c>
      <c r="C158" s="9"/>
      <c r="D158" s="8" t="s">
        <v>104</v>
      </c>
      <c r="E158" s="14" t="s">
        <v>99</v>
      </c>
      <c r="F158" s="9">
        <v>2</v>
      </c>
      <c r="G158" s="11" t="s">
        <v>37</v>
      </c>
      <c r="H158" s="9"/>
      <c r="I158" s="9">
        <v>2</v>
      </c>
      <c r="J158" s="9">
        <v>6</v>
      </c>
      <c r="K158" s="9">
        <f t="shared" si="155"/>
        <v>5</v>
      </c>
      <c r="L158" s="9"/>
      <c r="M158" s="9">
        <v>30</v>
      </c>
      <c r="N158" s="12"/>
      <c r="O158" s="13">
        <f t="shared" si="156"/>
        <v>5</v>
      </c>
      <c r="Q158" s="15">
        <f t="shared" si="157"/>
        <v>0</v>
      </c>
      <c r="R158" s="16">
        <f t="shared" si="158"/>
        <v>20</v>
      </c>
      <c r="S158" s="15">
        <f t="shared" si="159"/>
        <v>20</v>
      </c>
      <c r="T158" s="111"/>
      <c r="U158" s="112"/>
    </row>
    <row r="159" spans="1:21" s="27" customFormat="1" hidden="1">
      <c r="A159" s="7" t="s">
        <v>149</v>
      </c>
      <c r="B159" s="8" t="s">
        <v>57</v>
      </c>
      <c r="C159" s="9"/>
      <c r="D159" s="8" t="s">
        <v>104</v>
      </c>
      <c r="E159" s="14" t="s">
        <v>116</v>
      </c>
      <c r="F159" s="11">
        <v>3</v>
      </c>
      <c r="G159" s="11" t="s">
        <v>36</v>
      </c>
      <c r="H159" s="9"/>
      <c r="I159" s="9">
        <v>1</v>
      </c>
      <c r="J159" s="9">
        <v>8</v>
      </c>
      <c r="K159" s="9">
        <f t="shared" si="155"/>
        <v>8</v>
      </c>
      <c r="L159" s="9"/>
      <c r="M159" s="9">
        <v>48</v>
      </c>
      <c r="N159" s="12"/>
      <c r="O159" s="13">
        <f t="shared" si="156"/>
        <v>8</v>
      </c>
      <c r="P159" s="14"/>
      <c r="Q159" s="15">
        <f t="shared" si="157"/>
        <v>0</v>
      </c>
      <c r="R159" s="16">
        <f t="shared" si="158"/>
        <v>32</v>
      </c>
      <c r="S159" s="15">
        <f t="shared" si="159"/>
        <v>32</v>
      </c>
    </row>
    <row r="160" spans="1:21" s="1" customFormat="1" hidden="1">
      <c r="A160" s="7" t="s">
        <v>149</v>
      </c>
      <c r="B160" s="8" t="s">
        <v>61</v>
      </c>
      <c r="C160" s="9"/>
      <c r="D160" s="8" t="s">
        <v>104</v>
      </c>
      <c r="E160" s="14" t="s">
        <v>99</v>
      </c>
      <c r="F160" s="9">
        <v>3</v>
      </c>
      <c r="G160" s="11" t="s">
        <v>37</v>
      </c>
      <c r="H160" s="9"/>
      <c r="I160" s="9">
        <v>2</v>
      </c>
      <c r="J160" s="9">
        <v>6</v>
      </c>
      <c r="K160" s="9">
        <f>J160-I160+1</f>
        <v>5</v>
      </c>
      <c r="L160" s="9"/>
      <c r="M160" s="9">
        <v>30</v>
      </c>
      <c r="N160" s="12"/>
      <c r="O160" s="13">
        <f>M160/6</f>
        <v>5</v>
      </c>
      <c r="P160" s="14"/>
      <c r="Q160" s="15">
        <f>IF(K160=0,0,L160)</f>
        <v>0</v>
      </c>
      <c r="R160" s="16">
        <f>IF(K160=0,0,M160/1.5)</f>
        <v>20</v>
      </c>
      <c r="S160" s="15">
        <f>P160+Q160+R160</f>
        <v>20</v>
      </c>
      <c r="T160" s="111"/>
      <c r="U160" s="112"/>
    </row>
    <row r="161" spans="1:21" s="27" customFormat="1" hidden="1">
      <c r="A161" s="7" t="s">
        <v>149</v>
      </c>
      <c r="B161" s="8" t="s">
        <v>56</v>
      </c>
      <c r="C161" s="9"/>
      <c r="D161" s="8" t="s">
        <v>104</v>
      </c>
      <c r="E161" s="14" t="s">
        <v>116</v>
      </c>
      <c r="F161" s="11">
        <v>4</v>
      </c>
      <c r="G161" s="11" t="s">
        <v>36</v>
      </c>
      <c r="H161" s="9"/>
      <c r="I161" s="9">
        <v>1</v>
      </c>
      <c r="J161" s="9">
        <v>8</v>
      </c>
      <c r="K161" s="9">
        <f t="shared" si="155"/>
        <v>8</v>
      </c>
      <c r="L161" s="9"/>
      <c r="M161" s="9">
        <v>48</v>
      </c>
      <c r="N161" s="12"/>
      <c r="O161" s="13">
        <f t="shared" si="156"/>
        <v>8</v>
      </c>
      <c r="P161" s="14"/>
      <c r="Q161" s="15">
        <f t="shared" si="157"/>
        <v>0</v>
      </c>
      <c r="R161" s="16">
        <f t="shared" si="158"/>
        <v>32</v>
      </c>
      <c r="S161" s="15">
        <f t="shared" si="159"/>
        <v>32</v>
      </c>
    </row>
    <row r="162" spans="1:21" s="27" customFormat="1" hidden="1">
      <c r="A162" s="7" t="s">
        <v>149</v>
      </c>
      <c r="B162" s="8" t="s">
        <v>69</v>
      </c>
      <c r="C162" s="9"/>
      <c r="D162" s="8" t="s">
        <v>104</v>
      </c>
      <c r="E162" s="14" t="s">
        <v>99</v>
      </c>
      <c r="F162" s="24">
        <v>5</v>
      </c>
      <c r="G162" s="11" t="s">
        <v>36</v>
      </c>
      <c r="H162" s="9"/>
      <c r="I162" s="9">
        <v>1</v>
      </c>
      <c r="J162" s="9">
        <v>5</v>
      </c>
      <c r="K162" s="9">
        <f t="shared" si="155"/>
        <v>5</v>
      </c>
      <c r="L162" s="9"/>
      <c r="M162" s="9">
        <v>30</v>
      </c>
      <c r="N162" s="12"/>
      <c r="O162" s="13">
        <f t="shared" si="156"/>
        <v>5</v>
      </c>
      <c r="P162" s="14"/>
      <c r="Q162" s="15">
        <f t="shared" si="157"/>
        <v>0</v>
      </c>
      <c r="R162" s="16">
        <f t="shared" si="158"/>
        <v>20</v>
      </c>
      <c r="S162" s="15">
        <f t="shared" si="159"/>
        <v>20</v>
      </c>
    </row>
    <row r="163" spans="1:21" s="27" customFormat="1" hidden="1">
      <c r="A163" s="7" t="s">
        <v>149</v>
      </c>
      <c r="B163" s="8" t="s">
        <v>65</v>
      </c>
      <c r="C163" s="9"/>
      <c r="D163" s="8" t="s">
        <v>104</v>
      </c>
      <c r="E163" s="14" t="s">
        <v>96</v>
      </c>
      <c r="F163" s="24">
        <v>5</v>
      </c>
      <c r="G163" s="11" t="s">
        <v>36</v>
      </c>
      <c r="H163" s="9"/>
      <c r="I163" s="9">
        <v>6</v>
      </c>
      <c r="J163" s="9">
        <v>10</v>
      </c>
      <c r="K163" s="9">
        <f t="shared" si="155"/>
        <v>5</v>
      </c>
      <c r="L163" s="9"/>
      <c r="M163" s="9">
        <v>30</v>
      </c>
      <c r="N163" s="12"/>
      <c r="O163" s="13">
        <f t="shared" si="156"/>
        <v>5</v>
      </c>
      <c r="P163" s="14"/>
      <c r="Q163" s="15">
        <f t="shared" si="157"/>
        <v>0</v>
      </c>
      <c r="R163" s="16">
        <f t="shared" si="158"/>
        <v>20</v>
      </c>
      <c r="S163" s="15">
        <f t="shared" si="159"/>
        <v>20</v>
      </c>
    </row>
    <row r="164" spans="1:21" s="28" customFormat="1" hidden="1">
      <c r="A164" s="7" t="s">
        <v>149</v>
      </c>
      <c r="B164" s="8" t="s">
        <v>63</v>
      </c>
      <c r="C164" s="19"/>
      <c r="D164" s="8" t="s">
        <v>104</v>
      </c>
      <c r="E164" s="14" t="s">
        <v>96</v>
      </c>
      <c r="F164" s="24">
        <v>6</v>
      </c>
      <c r="G164" s="11" t="s">
        <v>36</v>
      </c>
      <c r="H164" s="19"/>
      <c r="I164" s="9">
        <v>1</v>
      </c>
      <c r="J164" s="9">
        <v>5</v>
      </c>
      <c r="K164" s="9">
        <f t="shared" si="155"/>
        <v>5</v>
      </c>
      <c r="L164" s="9"/>
      <c r="M164" s="9">
        <v>30</v>
      </c>
      <c r="N164" s="12"/>
      <c r="O164" s="13">
        <f t="shared" si="156"/>
        <v>5</v>
      </c>
      <c r="P164" s="14"/>
      <c r="Q164" s="15">
        <f t="shared" si="157"/>
        <v>0</v>
      </c>
      <c r="R164" s="16">
        <f t="shared" si="158"/>
        <v>20</v>
      </c>
      <c r="S164" s="15">
        <f t="shared" si="159"/>
        <v>20</v>
      </c>
    </row>
    <row r="165" spans="1:21" s="27" customFormat="1" hidden="1">
      <c r="A165" s="7" t="s">
        <v>149</v>
      </c>
      <c r="B165" s="8" t="s">
        <v>66</v>
      </c>
      <c r="C165" s="9"/>
      <c r="D165" s="8" t="s">
        <v>104</v>
      </c>
      <c r="E165" s="14" t="s">
        <v>96</v>
      </c>
      <c r="F165" s="24">
        <v>6</v>
      </c>
      <c r="G165" s="11" t="s">
        <v>36</v>
      </c>
      <c r="H165" s="9"/>
      <c r="I165" s="9">
        <v>6</v>
      </c>
      <c r="J165" s="9">
        <v>10</v>
      </c>
      <c r="K165" s="9">
        <f t="shared" si="155"/>
        <v>5</v>
      </c>
      <c r="L165" s="9"/>
      <c r="M165" s="9">
        <v>30</v>
      </c>
      <c r="N165" s="12"/>
      <c r="O165" s="13">
        <f t="shared" si="156"/>
        <v>5</v>
      </c>
      <c r="P165" s="14"/>
      <c r="Q165" s="15">
        <f t="shared" si="157"/>
        <v>0</v>
      </c>
      <c r="R165" s="16">
        <f t="shared" si="158"/>
        <v>20</v>
      </c>
      <c r="S165" s="15">
        <f t="shared" si="159"/>
        <v>20</v>
      </c>
    </row>
    <row r="166" spans="1:21" s="28" customFormat="1" hidden="1">
      <c r="A166" s="7" t="s">
        <v>149</v>
      </c>
      <c r="B166" s="8" t="s">
        <v>64</v>
      </c>
      <c r="C166" s="19"/>
      <c r="D166" s="8" t="s">
        <v>104</v>
      </c>
      <c r="E166" s="14" t="s">
        <v>96</v>
      </c>
      <c r="F166" s="24">
        <v>7</v>
      </c>
      <c r="G166" s="49" t="s">
        <v>36</v>
      </c>
      <c r="H166" s="19"/>
      <c r="I166" s="9">
        <v>1</v>
      </c>
      <c r="J166" s="9">
        <v>5</v>
      </c>
      <c r="K166" s="9">
        <f t="shared" si="155"/>
        <v>5</v>
      </c>
      <c r="L166" s="9"/>
      <c r="M166" s="9">
        <v>30</v>
      </c>
      <c r="N166" s="12"/>
      <c r="O166" s="13">
        <f t="shared" si="156"/>
        <v>5</v>
      </c>
      <c r="P166" s="14"/>
      <c r="Q166" s="15">
        <f>IF(K166=0,0,L166)</f>
        <v>0</v>
      </c>
      <c r="R166" s="16">
        <f t="shared" si="158"/>
        <v>20</v>
      </c>
      <c r="S166" s="15">
        <f t="shared" si="159"/>
        <v>20</v>
      </c>
    </row>
    <row r="167" spans="1:21" s="27" customFormat="1" hidden="1">
      <c r="A167" s="7" t="s">
        <v>149</v>
      </c>
      <c r="B167" s="8" t="s">
        <v>67</v>
      </c>
      <c r="C167" s="9"/>
      <c r="D167" s="8" t="s">
        <v>104</v>
      </c>
      <c r="E167" s="14" t="s">
        <v>96</v>
      </c>
      <c r="F167" s="24">
        <v>7</v>
      </c>
      <c r="G167" s="49" t="s">
        <v>36</v>
      </c>
      <c r="H167" s="9"/>
      <c r="I167" s="9">
        <v>6</v>
      </c>
      <c r="J167" s="9">
        <v>10</v>
      </c>
      <c r="K167" s="9">
        <f t="shared" si="155"/>
        <v>5</v>
      </c>
      <c r="L167" s="9"/>
      <c r="M167" s="9">
        <v>30</v>
      </c>
      <c r="N167" s="12"/>
      <c r="O167" s="13">
        <f t="shared" si="156"/>
        <v>5</v>
      </c>
      <c r="P167" s="14"/>
      <c r="Q167" s="15">
        <f>IF(K167=0,0,L167)</f>
        <v>0</v>
      </c>
      <c r="R167" s="16">
        <f t="shared" si="158"/>
        <v>20</v>
      </c>
      <c r="S167" s="15">
        <f t="shared" si="159"/>
        <v>20</v>
      </c>
      <c r="U167" s="56"/>
    </row>
    <row r="168" spans="1:21" s="27" customFormat="1" hidden="1">
      <c r="A168" s="7"/>
      <c r="B168" s="8"/>
      <c r="C168" s="9"/>
      <c r="D168" s="8"/>
      <c r="E168" s="14"/>
      <c r="F168" s="24"/>
      <c r="G168" s="49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7" customFormat="1" hidden="1">
      <c r="A169" s="7" t="s">
        <v>147</v>
      </c>
      <c r="B169" s="8" t="s">
        <v>56</v>
      </c>
      <c r="C169" s="9">
        <v>1</v>
      </c>
      <c r="D169" s="8" t="s">
        <v>10</v>
      </c>
      <c r="E169" s="14" t="s">
        <v>35</v>
      </c>
      <c r="F169" s="11">
        <v>2</v>
      </c>
      <c r="G169" s="11" t="s">
        <v>36</v>
      </c>
      <c r="H169" s="9"/>
      <c r="I169" s="9">
        <v>1</v>
      </c>
      <c r="J169" s="9">
        <v>6</v>
      </c>
      <c r="K169" s="9">
        <f t="shared" ref="K169" si="160">J169-I169+1</f>
        <v>6</v>
      </c>
      <c r="L169" s="9"/>
      <c r="M169" s="9">
        <v>60</v>
      </c>
      <c r="N169" s="12">
        <f t="shared" ref="N169" si="161">L169/K169</f>
        <v>0</v>
      </c>
      <c r="O169" s="13">
        <f t="shared" ref="O169:O180" si="162">M169/5</f>
        <v>12</v>
      </c>
      <c r="P169" s="14"/>
      <c r="Q169" s="15">
        <f t="shared" ref="Q169:Q180" si="163">IF(K169=0,0,L169)</f>
        <v>0</v>
      </c>
      <c r="R169" s="16">
        <f t="shared" ref="R169:R180" si="164">IF(K169=0,0,M169/1.5)</f>
        <v>40</v>
      </c>
      <c r="S169" s="15">
        <f t="shared" ref="S169:S180" si="165">P169+Q169+R169</f>
        <v>40</v>
      </c>
    </row>
    <row r="170" spans="1:21" s="27" customFormat="1" hidden="1">
      <c r="A170" s="7" t="s">
        <v>147</v>
      </c>
      <c r="B170" s="8" t="s">
        <v>56</v>
      </c>
      <c r="C170" s="9">
        <v>2</v>
      </c>
      <c r="D170" s="8" t="s">
        <v>29</v>
      </c>
      <c r="E170" s="14" t="s">
        <v>35</v>
      </c>
      <c r="F170" s="11">
        <v>2</v>
      </c>
      <c r="G170" s="11" t="s">
        <v>37</v>
      </c>
      <c r="H170" s="9"/>
      <c r="I170" s="9">
        <v>1</v>
      </c>
      <c r="J170" s="9">
        <v>6</v>
      </c>
      <c r="K170" s="9">
        <f>J170-I170+1</f>
        <v>6</v>
      </c>
      <c r="L170" s="9"/>
      <c r="M170" s="9">
        <v>60</v>
      </c>
      <c r="N170" s="12">
        <f>L170/K170</f>
        <v>0</v>
      </c>
      <c r="O170" s="13">
        <f t="shared" si="162"/>
        <v>12</v>
      </c>
      <c r="P170" s="14"/>
      <c r="Q170" s="15">
        <f t="shared" si="163"/>
        <v>0</v>
      </c>
      <c r="R170" s="16">
        <f t="shared" si="164"/>
        <v>40</v>
      </c>
      <c r="S170" s="15">
        <f t="shared" si="165"/>
        <v>40</v>
      </c>
    </row>
    <row r="171" spans="1:21" s="27" customFormat="1" hidden="1">
      <c r="A171" s="7" t="s">
        <v>147</v>
      </c>
      <c r="B171" s="8" t="s">
        <v>56</v>
      </c>
      <c r="C171" s="9">
        <v>1</v>
      </c>
      <c r="D171" s="8" t="s">
        <v>10</v>
      </c>
      <c r="E171" s="14" t="s">
        <v>35</v>
      </c>
      <c r="F171" s="11">
        <v>3</v>
      </c>
      <c r="G171" s="11" t="s">
        <v>36</v>
      </c>
      <c r="H171" s="9"/>
      <c r="I171" s="9">
        <v>1</v>
      </c>
      <c r="J171" s="9">
        <v>6</v>
      </c>
      <c r="K171" s="9">
        <f t="shared" ref="K171" si="166">J171-I171+1</f>
        <v>6</v>
      </c>
      <c r="L171" s="9"/>
      <c r="M171" s="9">
        <v>60</v>
      </c>
      <c r="N171" s="12">
        <f t="shared" ref="N171" si="167">L171/K171</f>
        <v>0</v>
      </c>
      <c r="O171" s="13">
        <f t="shared" si="162"/>
        <v>12</v>
      </c>
      <c r="P171" s="14"/>
      <c r="Q171" s="15">
        <f t="shared" si="163"/>
        <v>0</v>
      </c>
      <c r="R171" s="16">
        <f t="shared" si="164"/>
        <v>40</v>
      </c>
      <c r="S171" s="15">
        <f t="shared" si="165"/>
        <v>40</v>
      </c>
    </row>
    <row r="172" spans="1:21" s="27" customFormat="1" hidden="1">
      <c r="A172" s="7" t="s">
        <v>147</v>
      </c>
      <c r="B172" s="8" t="s">
        <v>56</v>
      </c>
      <c r="C172" s="9">
        <v>2</v>
      </c>
      <c r="D172" s="8" t="s">
        <v>29</v>
      </c>
      <c r="E172" s="14" t="s">
        <v>35</v>
      </c>
      <c r="F172" s="11">
        <v>3</v>
      </c>
      <c r="G172" s="11" t="s">
        <v>37</v>
      </c>
      <c r="H172" s="9"/>
      <c r="I172" s="9">
        <v>1</v>
      </c>
      <c r="J172" s="9">
        <v>6</v>
      </c>
      <c r="K172" s="9">
        <f t="shared" ref="K172:K180" si="168">J172-I172+1</f>
        <v>6</v>
      </c>
      <c r="L172" s="9"/>
      <c r="M172" s="9">
        <v>60</v>
      </c>
      <c r="N172" s="12">
        <f t="shared" ref="N172:N180" si="169">L172/K172</f>
        <v>0</v>
      </c>
      <c r="O172" s="13">
        <f t="shared" si="162"/>
        <v>12</v>
      </c>
      <c r="P172" s="14"/>
      <c r="Q172" s="15">
        <f t="shared" si="163"/>
        <v>0</v>
      </c>
      <c r="R172" s="16">
        <f t="shared" si="164"/>
        <v>40</v>
      </c>
      <c r="S172" s="15">
        <f t="shared" si="165"/>
        <v>40</v>
      </c>
    </row>
    <row r="173" spans="1:21" s="27" customFormat="1" hidden="1">
      <c r="A173" s="7" t="s">
        <v>147</v>
      </c>
      <c r="B173" s="8" t="s">
        <v>57</v>
      </c>
      <c r="C173" s="9">
        <v>1</v>
      </c>
      <c r="D173" s="8" t="s">
        <v>10</v>
      </c>
      <c r="E173" s="14" t="s">
        <v>35</v>
      </c>
      <c r="F173" s="11">
        <v>4</v>
      </c>
      <c r="G173" s="11" t="s">
        <v>36</v>
      </c>
      <c r="H173" s="9"/>
      <c r="I173" s="9">
        <v>1</v>
      </c>
      <c r="J173" s="9">
        <v>6</v>
      </c>
      <c r="K173" s="9">
        <f t="shared" si="168"/>
        <v>6</v>
      </c>
      <c r="L173" s="9"/>
      <c r="M173" s="9">
        <v>60</v>
      </c>
      <c r="N173" s="12">
        <f t="shared" si="169"/>
        <v>0</v>
      </c>
      <c r="O173" s="13">
        <f t="shared" si="162"/>
        <v>12</v>
      </c>
      <c r="P173" s="14"/>
      <c r="Q173" s="15">
        <f t="shared" si="163"/>
        <v>0</v>
      </c>
      <c r="R173" s="16">
        <f t="shared" si="164"/>
        <v>40</v>
      </c>
      <c r="S173" s="15">
        <f t="shared" si="165"/>
        <v>40</v>
      </c>
    </row>
    <row r="174" spans="1:21" s="28" customFormat="1" hidden="1">
      <c r="A174" s="7" t="s">
        <v>147</v>
      </c>
      <c r="B174" s="8" t="s">
        <v>57</v>
      </c>
      <c r="C174" s="9">
        <v>2</v>
      </c>
      <c r="D174" s="8" t="s">
        <v>45</v>
      </c>
      <c r="E174" s="14" t="s">
        <v>35</v>
      </c>
      <c r="F174" s="11">
        <v>4</v>
      </c>
      <c r="G174" s="11" t="s">
        <v>37</v>
      </c>
      <c r="H174" s="9"/>
      <c r="I174" s="9">
        <v>1</v>
      </c>
      <c r="J174" s="9">
        <v>6</v>
      </c>
      <c r="K174" s="9">
        <f t="shared" si="168"/>
        <v>6</v>
      </c>
      <c r="L174" s="9"/>
      <c r="M174" s="9">
        <v>60</v>
      </c>
      <c r="N174" s="12">
        <f t="shared" si="169"/>
        <v>0</v>
      </c>
      <c r="O174" s="13">
        <f t="shared" si="162"/>
        <v>12</v>
      </c>
      <c r="P174" s="14"/>
      <c r="Q174" s="15">
        <f t="shared" si="163"/>
        <v>0</v>
      </c>
      <c r="R174" s="16">
        <f t="shared" si="164"/>
        <v>40</v>
      </c>
      <c r="S174" s="15">
        <f t="shared" si="165"/>
        <v>40</v>
      </c>
      <c r="T174" s="55"/>
      <c r="U174" s="27"/>
    </row>
    <row r="175" spans="1:21" s="27" customFormat="1" hidden="1">
      <c r="A175" s="7" t="s">
        <v>147</v>
      </c>
      <c r="B175" s="8" t="s">
        <v>57</v>
      </c>
      <c r="C175" s="9">
        <v>1</v>
      </c>
      <c r="D175" s="8" t="s">
        <v>10</v>
      </c>
      <c r="E175" s="14" t="s">
        <v>35</v>
      </c>
      <c r="F175" s="11">
        <v>5</v>
      </c>
      <c r="G175" s="11" t="s">
        <v>36</v>
      </c>
      <c r="H175" s="9"/>
      <c r="I175" s="9">
        <v>1</v>
      </c>
      <c r="J175" s="9">
        <v>6</v>
      </c>
      <c r="K175" s="9">
        <f t="shared" si="168"/>
        <v>6</v>
      </c>
      <c r="L175" s="9"/>
      <c r="M175" s="9">
        <v>60</v>
      </c>
      <c r="N175" s="12">
        <f t="shared" si="169"/>
        <v>0</v>
      </c>
      <c r="O175" s="13">
        <f t="shared" si="162"/>
        <v>12</v>
      </c>
      <c r="P175" s="14"/>
      <c r="Q175" s="15">
        <f t="shared" si="163"/>
        <v>0</v>
      </c>
      <c r="R175" s="16">
        <f t="shared" si="164"/>
        <v>40</v>
      </c>
      <c r="S175" s="15">
        <f t="shared" si="165"/>
        <v>40</v>
      </c>
    </row>
    <row r="176" spans="1:21" s="28" customFormat="1" hidden="1">
      <c r="A176" s="7" t="s">
        <v>147</v>
      </c>
      <c r="B176" s="8" t="s">
        <v>57</v>
      </c>
      <c r="C176" s="9">
        <v>2</v>
      </c>
      <c r="D176" s="8" t="s">
        <v>45</v>
      </c>
      <c r="E176" s="14" t="s">
        <v>35</v>
      </c>
      <c r="F176" s="11">
        <v>5</v>
      </c>
      <c r="G176" s="11" t="s">
        <v>37</v>
      </c>
      <c r="H176" s="9"/>
      <c r="I176" s="9">
        <v>1</v>
      </c>
      <c r="J176" s="9">
        <v>6</v>
      </c>
      <c r="K176" s="9">
        <f t="shared" si="168"/>
        <v>6</v>
      </c>
      <c r="L176" s="9"/>
      <c r="M176" s="9">
        <v>60</v>
      </c>
      <c r="N176" s="12">
        <f t="shared" si="169"/>
        <v>0</v>
      </c>
      <c r="O176" s="13">
        <f t="shared" si="162"/>
        <v>12</v>
      </c>
      <c r="P176" s="14"/>
      <c r="Q176" s="15">
        <f t="shared" si="163"/>
        <v>0</v>
      </c>
      <c r="R176" s="16">
        <f t="shared" si="164"/>
        <v>40</v>
      </c>
      <c r="S176" s="15">
        <f t="shared" si="165"/>
        <v>40</v>
      </c>
      <c r="T176" s="55"/>
      <c r="U176" s="27"/>
    </row>
    <row r="177" spans="1:21" s="27" customFormat="1" hidden="1">
      <c r="A177" s="7" t="s">
        <v>147</v>
      </c>
      <c r="B177" s="8" t="s">
        <v>58</v>
      </c>
      <c r="C177" s="9">
        <v>1</v>
      </c>
      <c r="D177" s="8" t="s">
        <v>29</v>
      </c>
      <c r="E177" s="14" t="s">
        <v>35</v>
      </c>
      <c r="F177" s="24">
        <v>6</v>
      </c>
      <c r="G177" s="11" t="s">
        <v>36</v>
      </c>
      <c r="H177" s="9"/>
      <c r="I177" s="9">
        <v>1</v>
      </c>
      <c r="J177" s="9">
        <v>6</v>
      </c>
      <c r="K177" s="9">
        <f t="shared" si="168"/>
        <v>6</v>
      </c>
      <c r="L177" s="9"/>
      <c r="M177" s="9">
        <v>60</v>
      </c>
      <c r="N177" s="12">
        <f t="shared" si="169"/>
        <v>0</v>
      </c>
      <c r="O177" s="13">
        <f t="shared" si="162"/>
        <v>12</v>
      </c>
      <c r="P177" s="14"/>
      <c r="Q177" s="15">
        <f t="shared" si="163"/>
        <v>0</v>
      </c>
      <c r="R177" s="16">
        <f t="shared" si="164"/>
        <v>40</v>
      </c>
      <c r="S177" s="15">
        <f t="shared" si="165"/>
        <v>40</v>
      </c>
    </row>
    <row r="178" spans="1:21" s="27" customFormat="1" hidden="1">
      <c r="A178" s="7" t="s">
        <v>147</v>
      </c>
      <c r="B178" s="8" t="s">
        <v>58</v>
      </c>
      <c r="C178" s="9">
        <v>2</v>
      </c>
      <c r="D178" s="8" t="s">
        <v>46</v>
      </c>
      <c r="E178" s="14" t="s">
        <v>35</v>
      </c>
      <c r="F178" s="11">
        <v>6</v>
      </c>
      <c r="G178" s="11" t="s">
        <v>37</v>
      </c>
      <c r="H178" s="9"/>
      <c r="I178" s="9">
        <v>1</v>
      </c>
      <c r="J178" s="9">
        <v>6</v>
      </c>
      <c r="K178" s="9">
        <f t="shared" si="168"/>
        <v>6</v>
      </c>
      <c r="L178" s="9"/>
      <c r="M178" s="9">
        <v>60</v>
      </c>
      <c r="N178" s="12">
        <f t="shared" si="169"/>
        <v>0</v>
      </c>
      <c r="O178" s="13">
        <f t="shared" si="162"/>
        <v>12</v>
      </c>
      <c r="P178" s="14"/>
      <c r="Q178" s="15">
        <f t="shared" si="163"/>
        <v>0</v>
      </c>
      <c r="R178" s="16">
        <f t="shared" si="164"/>
        <v>40</v>
      </c>
      <c r="S178" s="15">
        <f t="shared" si="165"/>
        <v>40</v>
      </c>
    </row>
    <row r="179" spans="1:21" s="27" customFormat="1" hidden="1">
      <c r="A179" s="7" t="s">
        <v>147</v>
      </c>
      <c r="B179" s="8" t="s">
        <v>58</v>
      </c>
      <c r="C179" s="9">
        <v>1</v>
      </c>
      <c r="D179" s="8" t="s">
        <v>29</v>
      </c>
      <c r="E179" s="14" t="s">
        <v>35</v>
      </c>
      <c r="F179" s="24">
        <v>7</v>
      </c>
      <c r="G179" s="11" t="s">
        <v>36</v>
      </c>
      <c r="H179" s="9"/>
      <c r="I179" s="9">
        <v>1</v>
      </c>
      <c r="J179" s="9">
        <v>6</v>
      </c>
      <c r="K179" s="9">
        <f t="shared" si="168"/>
        <v>6</v>
      </c>
      <c r="L179" s="9"/>
      <c r="M179" s="9">
        <v>60</v>
      </c>
      <c r="N179" s="12">
        <f t="shared" si="169"/>
        <v>0</v>
      </c>
      <c r="O179" s="13">
        <f t="shared" si="162"/>
        <v>12</v>
      </c>
      <c r="P179" s="14"/>
      <c r="Q179" s="15">
        <f t="shared" si="163"/>
        <v>0</v>
      </c>
      <c r="R179" s="16">
        <f t="shared" si="164"/>
        <v>40</v>
      </c>
      <c r="S179" s="15">
        <f t="shared" si="165"/>
        <v>40</v>
      </c>
    </row>
    <row r="180" spans="1:21" s="27" customFormat="1" hidden="1">
      <c r="A180" s="7" t="s">
        <v>147</v>
      </c>
      <c r="B180" s="8" t="s">
        <v>58</v>
      </c>
      <c r="C180" s="9">
        <v>2</v>
      </c>
      <c r="D180" s="8" t="s">
        <v>46</v>
      </c>
      <c r="E180" s="14" t="s">
        <v>35</v>
      </c>
      <c r="F180" s="11">
        <v>7</v>
      </c>
      <c r="G180" s="11" t="s">
        <v>37</v>
      </c>
      <c r="H180" s="9"/>
      <c r="I180" s="9">
        <v>1</v>
      </c>
      <c r="J180" s="9">
        <v>6</v>
      </c>
      <c r="K180" s="9">
        <f t="shared" si="168"/>
        <v>6</v>
      </c>
      <c r="L180" s="9"/>
      <c r="M180" s="9">
        <v>60</v>
      </c>
      <c r="N180" s="12">
        <f t="shared" si="169"/>
        <v>0</v>
      </c>
      <c r="O180" s="13">
        <f t="shared" si="162"/>
        <v>12</v>
      </c>
      <c r="P180" s="14"/>
      <c r="Q180" s="15">
        <f t="shared" si="163"/>
        <v>0</v>
      </c>
      <c r="R180" s="16">
        <f t="shared" si="164"/>
        <v>40</v>
      </c>
      <c r="S180" s="15">
        <f t="shared" si="165"/>
        <v>40</v>
      </c>
    </row>
    <row r="181" spans="1:21" s="27" customFormat="1" hidden="1">
      <c r="A181" s="7"/>
      <c r="B181" s="8"/>
      <c r="C181" s="9"/>
      <c r="D181" s="8"/>
      <c r="E181" s="14"/>
      <c r="F181" s="11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6"/>
      <c r="S181" s="15"/>
      <c r="T181" s="55"/>
      <c r="U181" s="56"/>
    </row>
    <row r="182" spans="1:21" s="27" customFormat="1" hidden="1">
      <c r="A182" s="7" t="s">
        <v>146</v>
      </c>
      <c r="B182" s="8" t="s">
        <v>50</v>
      </c>
      <c r="C182" s="9">
        <v>1</v>
      </c>
      <c r="D182" s="8" t="s">
        <v>38</v>
      </c>
      <c r="E182" s="7" t="s">
        <v>14</v>
      </c>
      <c r="F182" s="11">
        <v>2</v>
      </c>
      <c r="G182" s="11" t="s">
        <v>36</v>
      </c>
      <c r="H182" s="9">
        <v>1</v>
      </c>
      <c r="I182" s="9">
        <v>1</v>
      </c>
      <c r="J182" s="9">
        <v>6</v>
      </c>
      <c r="K182" s="9">
        <f t="shared" ref="K182:K192" si="170">J182-I182+1</f>
        <v>6</v>
      </c>
      <c r="L182" s="9"/>
      <c r="M182" s="9">
        <v>60</v>
      </c>
      <c r="N182" s="12">
        <f>M182/K182</f>
        <v>10</v>
      </c>
      <c r="O182" s="13">
        <f t="shared" ref="O182:O192" si="171">M182/5</f>
        <v>12</v>
      </c>
      <c r="P182" s="14"/>
      <c r="Q182" s="15">
        <f t="shared" ref="Q182:Q201" si="172">IF(K182=0,0,L182)</f>
        <v>0</v>
      </c>
      <c r="R182" s="16">
        <f t="shared" ref="R182:R192" si="173">IF(K182=0,0,M182/1.5)</f>
        <v>40</v>
      </c>
      <c r="S182" s="15">
        <f t="shared" ref="S182:S192" si="174">P182+Q182+R182</f>
        <v>40</v>
      </c>
    </row>
    <row r="183" spans="1:21" s="27" customFormat="1" hidden="1">
      <c r="A183" s="7" t="s">
        <v>146</v>
      </c>
      <c r="B183" s="8" t="s">
        <v>50</v>
      </c>
      <c r="C183" s="9">
        <v>2</v>
      </c>
      <c r="D183" s="8" t="s">
        <v>38</v>
      </c>
      <c r="E183" s="7" t="s">
        <v>14</v>
      </c>
      <c r="F183" s="11">
        <v>2</v>
      </c>
      <c r="G183" s="11" t="s">
        <v>37</v>
      </c>
      <c r="H183" s="9">
        <v>2</v>
      </c>
      <c r="I183" s="9">
        <v>1</v>
      </c>
      <c r="J183" s="9">
        <v>6</v>
      </c>
      <c r="K183" s="9">
        <f t="shared" si="170"/>
        <v>6</v>
      </c>
      <c r="L183" s="9"/>
      <c r="M183" s="9">
        <v>60</v>
      </c>
      <c r="N183" s="12">
        <f>M183/K183</f>
        <v>10</v>
      </c>
      <c r="O183" s="13">
        <f t="shared" si="171"/>
        <v>12</v>
      </c>
      <c r="P183" s="14"/>
      <c r="Q183" s="15">
        <f t="shared" si="172"/>
        <v>0</v>
      </c>
      <c r="R183" s="16">
        <f t="shared" si="173"/>
        <v>40</v>
      </c>
      <c r="S183" s="15">
        <f t="shared" si="174"/>
        <v>40</v>
      </c>
    </row>
    <row r="184" spans="1:21" s="27" customFormat="1" hidden="1">
      <c r="A184" s="7" t="s">
        <v>146</v>
      </c>
      <c r="B184" s="8" t="s">
        <v>52</v>
      </c>
      <c r="C184" s="9">
        <v>2</v>
      </c>
      <c r="D184" s="8" t="s">
        <v>38</v>
      </c>
      <c r="E184" s="7" t="s">
        <v>14</v>
      </c>
      <c r="F184" s="11">
        <v>2</v>
      </c>
      <c r="G184" s="11" t="s">
        <v>36</v>
      </c>
      <c r="H184" s="9">
        <v>1</v>
      </c>
      <c r="I184" s="9">
        <v>7</v>
      </c>
      <c r="J184" s="9">
        <v>12</v>
      </c>
      <c r="K184" s="9">
        <f t="shared" si="170"/>
        <v>6</v>
      </c>
      <c r="L184" s="9"/>
      <c r="M184" s="9">
        <v>60</v>
      </c>
      <c r="N184" s="12">
        <f>L184/K184</f>
        <v>0</v>
      </c>
      <c r="O184" s="13">
        <f t="shared" si="171"/>
        <v>12</v>
      </c>
      <c r="P184" s="14"/>
      <c r="Q184" s="15">
        <f t="shared" si="172"/>
        <v>0</v>
      </c>
      <c r="R184" s="16">
        <f t="shared" si="173"/>
        <v>40</v>
      </c>
      <c r="S184" s="15">
        <f t="shared" si="174"/>
        <v>40</v>
      </c>
    </row>
    <row r="185" spans="1:21" s="27" customFormat="1" hidden="1">
      <c r="A185" s="7" t="s">
        <v>146</v>
      </c>
      <c r="B185" s="8" t="s">
        <v>52</v>
      </c>
      <c r="C185" s="9">
        <v>2</v>
      </c>
      <c r="D185" s="8" t="s">
        <v>68</v>
      </c>
      <c r="E185" s="7" t="s">
        <v>14</v>
      </c>
      <c r="F185" s="11">
        <v>2</v>
      </c>
      <c r="G185" s="11" t="s">
        <v>37</v>
      </c>
      <c r="H185" s="9">
        <v>2</v>
      </c>
      <c r="I185" s="9">
        <v>7</v>
      </c>
      <c r="J185" s="9">
        <v>12</v>
      </c>
      <c r="K185" s="9">
        <f t="shared" si="170"/>
        <v>6</v>
      </c>
      <c r="L185" s="9"/>
      <c r="M185" s="9">
        <v>60</v>
      </c>
      <c r="N185" s="12">
        <f>L185/K185</f>
        <v>0</v>
      </c>
      <c r="O185" s="13">
        <f t="shared" si="171"/>
        <v>12</v>
      </c>
      <c r="P185" s="14"/>
      <c r="Q185" s="15">
        <f t="shared" si="172"/>
        <v>0</v>
      </c>
      <c r="R185" s="16">
        <f t="shared" si="173"/>
        <v>40</v>
      </c>
      <c r="S185" s="15">
        <f t="shared" si="174"/>
        <v>40</v>
      </c>
    </row>
    <row r="186" spans="1:21" s="27" customFormat="1" hidden="1">
      <c r="A186" s="7" t="s">
        <v>146</v>
      </c>
      <c r="B186" s="8" t="s">
        <v>50</v>
      </c>
      <c r="C186" s="9">
        <v>1</v>
      </c>
      <c r="D186" s="8" t="s">
        <v>38</v>
      </c>
      <c r="E186" s="7" t="s">
        <v>14</v>
      </c>
      <c r="F186" s="11">
        <v>3</v>
      </c>
      <c r="G186" s="11" t="s">
        <v>36</v>
      </c>
      <c r="H186" s="9">
        <v>1</v>
      </c>
      <c r="I186" s="9">
        <v>1</v>
      </c>
      <c r="J186" s="9">
        <v>6</v>
      </c>
      <c r="K186" s="9">
        <f t="shared" si="170"/>
        <v>6</v>
      </c>
      <c r="L186" s="9"/>
      <c r="M186" s="9">
        <v>60</v>
      </c>
      <c r="N186" s="12">
        <f>M186/K186</f>
        <v>10</v>
      </c>
      <c r="O186" s="13">
        <f t="shared" si="171"/>
        <v>12</v>
      </c>
      <c r="P186" s="14"/>
      <c r="Q186" s="15">
        <f t="shared" si="172"/>
        <v>0</v>
      </c>
      <c r="R186" s="16">
        <f t="shared" si="173"/>
        <v>40</v>
      </c>
      <c r="S186" s="15">
        <f t="shared" si="174"/>
        <v>40</v>
      </c>
    </row>
    <row r="187" spans="1:21" s="27" customFormat="1" hidden="1">
      <c r="A187" s="7" t="s">
        <v>146</v>
      </c>
      <c r="B187" s="8" t="s">
        <v>50</v>
      </c>
      <c r="C187" s="9">
        <v>2</v>
      </c>
      <c r="D187" s="8" t="s">
        <v>38</v>
      </c>
      <c r="E187" s="7" t="s">
        <v>14</v>
      </c>
      <c r="F187" s="11">
        <v>3</v>
      </c>
      <c r="G187" s="11" t="s">
        <v>37</v>
      </c>
      <c r="H187" s="9">
        <v>2</v>
      </c>
      <c r="I187" s="9">
        <v>1</v>
      </c>
      <c r="J187" s="9">
        <v>6</v>
      </c>
      <c r="K187" s="9">
        <f t="shared" si="170"/>
        <v>6</v>
      </c>
      <c r="L187" s="9"/>
      <c r="M187" s="9">
        <v>60</v>
      </c>
      <c r="N187" s="12">
        <f>M187/K187</f>
        <v>10</v>
      </c>
      <c r="O187" s="13">
        <f t="shared" si="171"/>
        <v>12</v>
      </c>
      <c r="P187" s="14"/>
      <c r="Q187" s="15">
        <f t="shared" si="172"/>
        <v>0</v>
      </c>
      <c r="R187" s="16">
        <f t="shared" si="173"/>
        <v>40</v>
      </c>
      <c r="S187" s="15">
        <f t="shared" si="174"/>
        <v>40</v>
      </c>
    </row>
    <row r="188" spans="1:21" s="27" customFormat="1" hidden="1">
      <c r="A188" s="7" t="s">
        <v>146</v>
      </c>
      <c r="B188" s="8" t="s">
        <v>52</v>
      </c>
      <c r="C188" s="9">
        <v>2</v>
      </c>
      <c r="D188" s="8" t="s">
        <v>38</v>
      </c>
      <c r="E188" s="7" t="s">
        <v>14</v>
      </c>
      <c r="F188" s="11">
        <v>3</v>
      </c>
      <c r="G188" s="11" t="s">
        <v>36</v>
      </c>
      <c r="H188" s="9">
        <v>1</v>
      </c>
      <c r="I188" s="9">
        <v>7</v>
      </c>
      <c r="J188" s="9">
        <v>12</v>
      </c>
      <c r="K188" s="9">
        <f t="shared" si="170"/>
        <v>6</v>
      </c>
      <c r="L188" s="9"/>
      <c r="M188" s="9">
        <v>60</v>
      </c>
      <c r="N188" s="12">
        <f>L188/K188</f>
        <v>0</v>
      </c>
      <c r="O188" s="13">
        <f t="shared" si="171"/>
        <v>12</v>
      </c>
      <c r="P188" s="14"/>
      <c r="Q188" s="15">
        <f t="shared" si="172"/>
        <v>0</v>
      </c>
      <c r="R188" s="16">
        <f t="shared" si="173"/>
        <v>40</v>
      </c>
      <c r="S188" s="15">
        <f t="shared" si="174"/>
        <v>40</v>
      </c>
    </row>
    <row r="189" spans="1:21" s="27" customFormat="1" hidden="1">
      <c r="A189" s="7" t="s">
        <v>146</v>
      </c>
      <c r="B189" s="8" t="s">
        <v>52</v>
      </c>
      <c r="C189" s="9">
        <v>2</v>
      </c>
      <c r="D189" s="8" t="s">
        <v>68</v>
      </c>
      <c r="E189" s="7" t="s">
        <v>14</v>
      </c>
      <c r="F189" s="11">
        <v>3</v>
      </c>
      <c r="G189" s="11" t="s">
        <v>37</v>
      </c>
      <c r="H189" s="9">
        <v>2</v>
      </c>
      <c r="I189" s="9">
        <v>7</v>
      </c>
      <c r="J189" s="9">
        <v>12</v>
      </c>
      <c r="K189" s="9">
        <f t="shared" si="170"/>
        <v>6</v>
      </c>
      <c r="L189" s="9"/>
      <c r="M189" s="9">
        <v>60</v>
      </c>
      <c r="N189" s="12">
        <f>L189/K189</f>
        <v>0</v>
      </c>
      <c r="O189" s="13">
        <f t="shared" si="171"/>
        <v>12</v>
      </c>
      <c r="P189" s="14"/>
      <c r="Q189" s="15">
        <f t="shared" si="172"/>
        <v>0</v>
      </c>
      <c r="R189" s="16">
        <f t="shared" si="173"/>
        <v>40</v>
      </c>
      <c r="S189" s="15">
        <f t="shared" si="174"/>
        <v>40</v>
      </c>
    </row>
    <row r="190" spans="1:21" s="27" customFormat="1" hidden="1">
      <c r="A190" s="7" t="s">
        <v>146</v>
      </c>
      <c r="B190" s="8" t="s">
        <v>51</v>
      </c>
      <c r="C190" s="9">
        <v>1</v>
      </c>
      <c r="D190" s="8" t="s">
        <v>26</v>
      </c>
      <c r="E190" s="7" t="s">
        <v>14</v>
      </c>
      <c r="F190" s="11">
        <v>4</v>
      </c>
      <c r="G190" s="11" t="s">
        <v>36</v>
      </c>
      <c r="H190" s="9">
        <v>1</v>
      </c>
      <c r="I190" s="9">
        <v>1</v>
      </c>
      <c r="J190" s="9">
        <v>6</v>
      </c>
      <c r="K190" s="9">
        <f t="shared" si="170"/>
        <v>6</v>
      </c>
      <c r="L190" s="9"/>
      <c r="M190" s="9">
        <v>60</v>
      </c>
      <c r="N190" s="12">
        <f>L190/K190</f>
        <v>0</v>
      </c>
      <c r="O190" s="13">
        <f t="shared" si="171"/>
        <v>12</v>
      </c>
      <c r="P190" s="14"/>
      <c r="Q190" s="15">
        <f t="shared" si="172"/>
        <v>0</v>
      </c>
      <c r="R190" s="16">
        <f t="shared" si="173"/>
        <v>40</v>
      </c>
      <c r="S190" s="15">
        <f t="shared" si="174"/>
        <v>40</v>
      </c>
      <c r="T190" s="55"/>
      <c r="U190" s="56"/>
    </row>
    <row r="191" spans="1:21" s="28" customFormat="1" hidden="1">
      <c r="A191" s="7" t="s">
        <v>146</v>
      </c>
      <c r="B191" s="8" t="s">
        <v>51</v>
      </c>
      <c r="C191" s="9">
        <v>2</v>
      </c>
      <c r="D191" s="8" t="s">
        <v>26</v>
      </c>
      <c r="E191" s="7" t="s">
        <v>14</v>
      </c>
      <c r="F191" s="11">
        <v>4</v>
      </c>
      <c r="G191" s="11" t="s">
        <v>37</v>
      </c>
      <c r="H191" s="9">
        <v>1</v>
      </c>
      <c r="I191" s="9">
        <v>1</v>
      </c>
      <c r="J191" s="9">
        <v>6</v>
      </c>
      <c r="K191" s="9">
        <f t="shared" si="170"/>
        <v>6</v>
      </c>
      <c r="L191" s="9"/>
      <c r="M191" s="9">
        <v>60</v>
      </c>
      <c r="N191" s="12">
        <f>L191/K191</f>
        <v>0</v>
      </c>
      <c r="O191" s="13">
        <f t="shared" si="171"/>
        <v>12</v>
      </c>
      <c r="P191" s="14"/>
      <c r="Q191" s="15">
        <f t="shared" si="172"/>
        <v>0</v>
      </c>
      <c r="R191" s="16">
        <f t="shared" si="173"/>
        <v>40</v>
      </c>
      <c r="S191" s="15">
        <f t="shared" si="174"/>
        <v>40</v>
      </c>
      <c r="T191" s="55"/>
      <c r="U191" s="56"/>
    </row>
    <row r="192" spans="1:21" s="27" customFormat="1" hidden="1">
      <c r="A192" s="7" t="s">
        <v>146</v>
      </c>
      <c r="B192" s="8" t="s">
        <v>53</v>
      </c>
      <c r="C192" s="9">
        <v>1</v>
      </c>
      <c r="D192" s="8" t="s">
        <v>26</v>
      </c>
      <c r="E192" s="7" t="s">
        <v>14</v>
      </c>
      <c r="F192" s="11">
        <v>4</v>
      </c>
      <c r="G192" s="11" t="s">
        <v>36</v>
      </c>
      <c r="H192" s="9">
        <v>1</v>
      </c>
      <c r="I192" s="9">
        <v>7</v>
      </c>
      <c r="J192" s="9">
        <v>12</v>
      </c>
      <c r="K192" s="9">
        <f t="shared" si="170"/>
        <v>6</v>
      </c>
      <c r="L192" s="9"/>
      <c r="M192" s="9">
        <v>60</v>
      </c>
      <c r="N192" s="12">
        <f>L192/K192</f>
        <v>0</v>
      </c>
      <c r="O192" s="13">
        <f t="shared" si="171"/>
        <v>12</v>
      </c>
      <c r="P192" s="14"/>
      <c r="Q192" s="15">
        <f t="shared" si="172"/>
        <v>0</v>
      </c>
      <c r="R192" s="16">
        <f t="shared" si="173"/>
        <v>40</v>
      </c>
      <c r="S192" s="15">
        <f t="shared" si="174"/>
        <v>40</v>
      </c>
      <c r="T192" s="31"/>
    </row>
    <row r="193" spans="1:21" s="27" customFormat="1" hidden="1">
      <c r="A193" s="7" t="s">
        <v>146</v>
      </c>
      <c r="B193" s="8" t="s">
        <v>53</v>
      </c>
      <c r="C193" s="9">
        <v>2</v>
      </c>
      <c r="D193" s="46" t="s">
        <v>145</v>
      </c>
      <c r="E193" s="7" t="s">
        <v>14</v>
      </c>
      <c r="F193" s="11">
        <v>4</v>
      </c>
      <c r="G193" s="11" t="s">
        <v>37</v>
      </c>
      <c r="H193" s="9">
        <v>1</v>
      </c>
      <c r="I193" s="9">
        <v>7</v>
      </c>
      <c r="J193" s="9">
        <v>12</v>
      </c>
      <c r="K193" s="9">
        <f t="shared" ref="K193" si="175">J193-I193+1</f>
        <v>6</v>
      </c>
      <c r="L193" s="9"/>
      <c r="M193" s="9">
        <v>60</v>
      </c>
      <c r="N193" s="12">
        <f t="shared" ref="N193" si="176">L193/K193</f>
        <v>0</v>
      </c>
      <c r="O193" s="13">
        <f t="shared" ref="O193" si="177">M193/5</f>
        <v>12</v>
      </c>
      <c r="P193" s="14"/>
      <c r="Q193" s="15">
        <f t="shared" si="172"/>
        <v>0</v>
      </c>
      <c r="R193" s="16">
        <f t="shared" ref="R193" si="178">IF(K193=0,0,M193/1.5)</f>
        <v>40</v>
      </c>
      <c r="S193" s="15">
        <f t="shared" ref="S193" si="179">P193+Q193+R193</f>
        <v>40</v>
      </c>
      <c r="T193" s="31"/>
    </row>
    <row r="194" spans="1:21" s="27" customFormat="1" hidden="1">
      <c r="A194" s="7" t="s">
        <v>146</v>
      </c>
      <c r="B194" s="8" t="s">
        <v>51</v>
      </c>
      <c r="C194" s="9">
        <v>1</v>
      </c>
      <c r="D194" s="8" t="s">
        <v>26</v>
      </c>
      <c r="E194" s="7" t="s">
        <v>14</v>
      </c>
      <c r="F194" s="11">
        <v>5</v>
      </c>
      <c r="G194" s="11" t="s">
        <v>36</v>
      </c>
      <c r="H194" s="9">
        <v>1</v>
      </c>
      <c r="I194" s="9">
        <v>1</v>
      </c>
      <c r="J194" s="9">
        <v>6</v>
      </c>
      <c r="K194" s="9">
        <f>J194-I194+1</f>
        <v>6</v>
      </c>
      <c r="L194" s="9"/>
      <c r="M194" s="9">
        <v>60</v>
      </c>
      <c r="N194" s="12">
        <f>L194/K194</f>
        <v>0</v>
      </c>
      <c r="O194" s="13">
        <f>M194/5</f>
        <v>12</v>
      </c>
      <c r="P194" s="14"/>
      <c r="Q194" s="15">
        <f t="shared" si="172"/>
        <v>0</v>
      </c>
      <c r="R194" s="16">
        <f>IF(K194=0,0,M194/1.5)</f>
        <v>40</v>
      </c>
      <c r="S194" s="15">
        <f>P194+Q194+R194</f>
        <v>40</v>
      </c>
      <c r="T194" s="55"/>
      <c r="U194" s="56"/>
    </row>
    <row r="195" spans="1:21" s="28" customFormat="1" hidden="1">
      <c r="A195" s="7" t="s">
        <v>146</v>
      </c>
      <c r="B195" s="8" t="s">
        <v>51</v>
      </c>
      <c r="C195" s="9">
        <v>2</v>
      </c>
      <c r="D195" s="8" t="s">
        <v>26</v>
      </c>
      <c r="E195" s="7" t="s">
        <v>14</v>
      </c>
      <c r="F195" s="11">
        <v>5</v>
      </c>
      <c r="G195" s="11" t="s">
        <v>37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L195/K195</f>
        <v>0</v>
      </c>
      <c r="O195" s="13">
        <f>M195/5</f>
        <v>12</v>
      </c>
      <c r="P195" s="14"/>
      <c r="Q195" s="15">
        <f t="shared" si="172"/>
        <v>0</v>
      </c>
      <c r="R195" s="16">
        <f>IF(K195=0,0,M195/1.5)</f>
        <v>40</v>
      </c>
      <c r="S195" s="15">
        <f>P195+Q195+R195</f>
        <v>40</v>
      </c>
      <c r="T195" s="55"/>
      <c r="U195" s="56"/>
    </row>
    <row r="196" spans="1:21" s="27" customFormat="1" hidden="1">
      <c r="A196" s="7" t="s">
        <v>146</v>
      </c>
      <c r="B196" s="8" t="s">
        <v>53</v>
      </c>
      <c r="C196" s="9">
        <v>1</v>
      </c>
      <c r="D196" s="8" t="s">
        <v>26</v>
      </c>
      <c r="E196" s="7" t="s">
        <v>14</v>
      </c>
      <c r="F196" s="11">
        <v>5</v>
      </c>
      <c r="G196" s="11" t="s">
        <v>36</v>
      </c>
      <c r="H196" s="9">
        <v>1</v>
      </c>
      <c r="I196" s="9">
        <v>7</v>
      </c>
      <c r="J196" s="9">
        <v>12</v>
      </c>
      <c r="K196" s="9">
        <f>J196-I196+1</f>
        <v>6</v>
      </c>
      <c r="L196" s="9"/>
      <c r="M196" s="9">
        <v>60</v>
      </c>
      <c r="N196" s="12">
        <f>L196/K196</f>
        <v>0</v>
      </c>
      <c r="O196" s="13">
        <f>M196/5</f>
        <v>12</v>
      </c>
      <c r="P196" s="14"/>
      <c r="Q196" s="15">
        <f t="shared" si="172"/>
        <v>0</v>
      </c>
      <c r="R196" s="16">
        <f>IF(K196=0,0,M196/1.5)</f>
        <v>40</v>
      </c>
      <c r="S196" s="15">
        <f>P196+Q196+R196</f>
        <v>40</v>
      </c>
      <c r="T196" s="31"/>
    </row>
    <row r="197" spans="1:21" s="27" customFormat="1" hidden="1">
      <c r="A197" s="7" t="s">
        <v>146</v>
      </c>
      <c r="B197" s="8" t="s">
        <v>53</v>
      </c>
      <c r="C197" s="9">
        <v>2</v>
      </c>
      <c r="D197" s="46" t="s">
        <v>145</v>
      </c>
      <c r="E197" s="7" t="s">
        <v>14</v>
      </c>
      <c r="F197" s="11">
        <v>5</v>
      </c>
      <c r="G197" s="11" t="s">
        <v>37</v>
      </c>
      <c r="H197" s="9">
        <v>1</v>
      </c>
      <c r="I197" s="9">
        <v>7</v>
      </c>
      <c r="J197" s="9">
        <v>12</v>
      </c>
      <c r="K197" s="9">
        <f t="shared" ref="K197" si="180">J197-I197+1</f>
        <v>6</v>
      </c>
      <c r="L197" s="9"/>
      <c r="M197" s="9">
        <v>60</v>
      </c>
      <c r="N197" s="12">
        <f t="shared" ref="N197" si="181">L197/K197</f>
        <v>0</v>
      </c>
      <c r="O197" s="13">
        <f t="shared" ref="O197" si="182">M197/5</f>
        <v>12</v>
      </c>
      <c r="P197" s="14"/>
      <c r="Q197" s="15">
        <f t="shared" si="172"/>
        <v>0</v>
      </c>
      <c r="R197" s="16">
        <f t="shared" ref="R197" si="183">IF(K197=0,0,M197/1.5)</f>
        <v>40</v>
      </c>
      <c r="S197" s="15">
        <f t="shared" ref="S197" si="184">P197+Q197+R197</f>
        <v>40</v>
      </c>
      <c r="T197" s="31"/>
    </row>
    <row r="198" spans="1:21" s="27" customFormat="1" hidden="1">
      <c r="A198" s="7" t="s">
        <v>146</v>
      </c>
      <c r="B198" s="8" t="s">
        <v>76</v>
      </c>
      <c r="C198" s="9">
        <v>1</v>
      </c>
      <c r="D198" s="8" t="s">
        <v>38</v>
      </c>
      <c r="E198" s="7" t="s">
        <v>131</v>
      </c>
      <c r="F198" s="11">
        <v>6</v>
      </c>
      <c r="G198" s="11" t="s">
        <v>36</v>
      </c>
      <c r="H198" s="9">
        <v>1</v>
      </c>
      <c r="I198" s="9">
        <v>2</v>
      </c>
      <c r="J198" s="9">
        <v>11</v>
      </c>
      <c r="K198" s="9">
        <f>J198-I198+1</f>
        <v>10</v>
      </c>
      <c r="L198" s="9"/>
      <c r="M198" s="9">
        <v>120</v>
      </c>
      <c r="N198" s="12">
        <f>L198/K198</f>
        <v>0</v>
      </c>
      <c r="O198" s="13">
        <f>M198/5</f>
        <v>24</v>
      </c>
      <c r="P198" s="14"/>
      <c r="Q198" s="15">
        <f t="shared" si="172"/>
        <v>0</v>
      </c>
      <c r="R198" s="16">
        <f>IF(K198=0,0,M198/1.5)</f>
        <v>80</v>
      </c>
      <c r="S198" s="15">
        <f>P198+Q198+R198</f>
        <v>80</v>
      </c>
      <c r="T198" s="55"/>
    </row>
    <row r="199" spans="1:21" s="27" customFormat="1" hidden="1">
      <c r="A199" s="7" t="s">
        <v>146</v>
      </c>
      <c r="B199" s="8" t="s">
        <v>79</v>
      </c>
      <c r="C199" s="9">
        <v>2</v>
      </c>
      <c r="D199" s="8" t="s">
        <v>26</v>
      </c>
      <c r="E199" s="7" t="s">
        <v>131</v>
      </c>
      <c r="F199" s="11">
        <v>6</v>
      </c>
      <c r="G199" s="11" t="s">
        <v>37</v>
      </c>
      <c r="H199" s="9">
        <v>2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 t="shared" si="172"/>
        <v>0</v>
      </c>
      <c r="R199" s="16">
        <f>IF(K199=0,0,M199/1.5)</f>
        <v>80</v>
      </c>
      <c r="S199" s="15">
        <f>P199+Q199+R199</f>
        <v>80</v>
      </c>
    </row>
    <row r="200" spans="1:21" s="27" customFormat="1" hidden="1">
      <c r="A200" s="7" t="s">
        <v>146</v>
      </c>
      <c r="B200" s="8" t="s">
        <v>76</v>
      </c>
      <c r="C200" s="9">
        <v>1</v>
      </c>
      <c r="D200" s="8" t="s">
        <v>38</v>
      </c>
      <c r="E200" s="7" t="s">
        <v>131</v>
      </c>
      <c r="F200" s="11">
        <v>7</v>
      </c>
      <c r="G200" s="11" t="s">
        <v>36</v>
      </c>
      <c r="H200" s="9">
        <v>1</v>
      </c>
      <c r="I200" s="9">
        <v>2</v>
      </c>
      <c r="J200" s="9">
        <v>11</v>
      </c>
      <c r="K200" s="9">
        <f>J200-I200+1</f>
        <v>10</v>
      </c>
      <c r="L200" s="9"/>
      <c r="M200" s="9">
        <v>120</v>
      </c>
      <c r="N200" s="12">
        <f>L200/K200</f>
        <v>0</v>
      </c>
      <c r="O200" s="13">
        <f>M200/5</f>
        <v>24</v>
      </c>
      <c r="P200" s="14"/>
      <c r="Q200" s="15">
        <f t="shared" si="172"/>
        <v>0</v>
      </c>
      <c r="R200" s="16">
        <f>IF(K200=0,0,M200/1.5)</f>
        <v>80</v>
      </c>
      <c r="S200" s="15">
        <f>P200+Q200+R200</f>
        <v>80</v>
      </c>
      <c r="T200" s="55"/>
    </row>
    <row r="201" spans="1:21" s="27" customFormat="1" hidden="1">
      <c r="A201" s="7" t="s">
        <v>146</v>
      </c>
      <c r="B201" s="8" t="s">
        <v>79</v>
      </c>
      <c r="C201" s="9">
        <v>2</v>
      </c>
      <c r="D201" s="8" t="s">
        <v>26</v>
      </c>
      <c r="E201" s="7" t="s">
        <v>131</v>
      </c>
      <c r="F201" s="11">
        <v>7</v>
      </c>
      <c r="G201" s="11" t="s">
        <v>37</v>
      </c>
      <c r="H201" s="9">
        <v>2</v>
      </c>
      <c r="I201" s="9">
        <v>2</v>
      </c>
      <c r="J201" s="9">
        <v>11</v>
      </c>
      <c r="K201" s="9">
        <f>J201-I201+1</f>
        <v>10</v>
      </c>
      <c r="L201" s="9"/>
      <c r="M201" s="9">
        <v>120</v>
      </c>
      <c r="N201" s="12">
        <f>L201/K201</f>
        <v>0</v>
      </c>
      <c r="O201" s="13">
        <f>M201/5</f>
        <v>24</v>
      </c>
      <c r="P201" s="14"/>
      <c r="Q201" s="15">
        <f t="shared" si="172"/>
        <v>0</v>
      </c>
      <c r="R201" s="16">
        <f>IF(K201=0,0,M201/1.5)</f>
        <v>80</v>
      </c>
      <c r="S201" s="15">
        <f>P201+Q201+R201</f>
        <v>80</v>
      </c>
    </row>
    <row r="202" spans="1:21" s="27" customFormat="1" ht="25.5" hidden="1">
      <c r="A202" s="3" t="s">
        <v>15</v>
      </c>
      <c r="B202" s="3" t="s">
        <v>16</v>
      </c>
      <c r="C202" s="4" t="s">
        <v>0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1" s="48" customFormat="1" hidden="1">
      <c r="A203" s="45"/>
      <c r="B203" s="46" t="s">
        <v>63</v>
      </c>
      <c r="C203" s="47"/>
      <c r="D203" s="46" t="s">
        <v>30</v>
      </c>
      <c r="E203" s="48" t="s">
        <v>23</v>
      </c>
      <c r="F203" s="47">
        <v>3</v>
      </c>
      <c r="G203" s="49" t="s">
        <v>72</v>
      </c>
      <c r="H203" s="47"/>
      <c r="I203" s="47">
        <v>1</v>
      </c>
      <c r="J203" s="47">
        <v>15</v>
      </c>
      <c r="K203" s="47">
        <f>J203-I203+1</f>
        <v>15</v>
      </c>
      <c r="L203" s="47">
        <v>30</v>
      </c>
      <c r="M203" s="47"/>
      <c r="N203" s="50"/>
      <c r="O203" s="51">
        <f>M203/6</f>
        <v>0</v>
      </c>
      <c r="Q203" s="52">
        <f>IF(K203=0,0,L203)</f>
        <v>30</v>
      </c>
      <c r="R203" s="100">
        <f>IF(K203=0,0,M203/1.5)</f>
        <v>0</v>
      </c>
      <c r="S203" s="52">
        <f>P203+Q203+R203</f>
        <v>30</v>
      </c>
    </row>
    <row r="204" spans="1:21" s="27" customFormat="1" ht="25.5" hidden="1">
      <c r="A204" s="3" t="s">
        <v>15</v>
      </c>
      <c r="B204" s="3" t="s">
        <v>16</v>
      </c>
      <c r="C204" s="4" t="s">
        <v>0</v>
      </c>
      <c r="D204" s="3" t="s">
        <v>17</v>
      </c>
      <c r="E204" s="3" t="s">
        <v>18</v>
      </c>
      <c r="F204" s="3" t="s">
        <v>19</v>
      </c>
      <c r="G204" s="3" t="s">
        <v>20</v>
      </c>
      <c r="H204" s="4" t="s">
        <v>1</v>
      </c>
      <c r="I204" s="3" t="s">
        <v>21</v>
      </c>
      <c r="J204" s="3" t="s">
        <v>22</v>
      </c>
      <c r="K204" s="4" t="s">
        <v>2</v>
      </c>
      <c r="L204" s="3" t="s">
        <v>33</v>
      </c>
      <c r="M204" s="3" t="s">
        <v>34</v>
      </c>
      <c r="N204" s="5" t="s">
        <v>3</v>
      </c>
      <c r="O204" s="5" t="s">
        <v>4</v>
      </c>
      <c r="P204" s="4" t="s">
        <v>32</v>
      </c>
      <c r="Q204" s="3" t="s">
        <v>5</v>
      </c>
      <c r="R204" s="3" t="s">
        <v>6</v>
      </c>
      <c r="S204" s="6" t="s">
        <v>7</v>
      </c>
      <c r="T204" s="84" t="s">
        <v>105</v>
      </c>
      <c r="U204" s="84" t="s">
        <v>106</v>
      </c>
    </row>
    <row r="205" spans="1:21" s="27" customFormat="1" hidden="1">
      <c r="A205" s="7"/>
      <c r="B205" s="8" t="s">
        <v>53</v>
      </c>
      <c r="C205" s="9"/>
      <c r="D205" s="8" t="s">
        <v>27</v>
      </c>
      <c r="E205" s="7" t="s">
        <v>120</v>
      </c>
      <c r="F205" s="11">
        <v>3</v>
      </c>
      <c r="G205" s="11">
        <v>5</v>
      </c>
      <c r="H205" s="9"/>
      <c r="I205" s="9">
        <v>1</v>
      </c>
      <c r="J205" s="9">
        <v>15</v>
      </c>
      <c r="K205" s="9">
        <f>J205-I205+1</f>
        <v>15</v>
      </c>
      <c r="L205" s="9">
        <v>15</v>
      </c>
      <c r="M205" s="9"/>
      <c r="N205" s="12">
        <f>L205/K205</f>
        <v>1</v>
      </c>
      <c r="O205" s="13">
        <f>M205/5</f>
        <v>0</v>
      </c>
      <c r="P205" s="14"/>
      <c r="Q205" s="15">
        <f>IF(K205=0,0,L205)</f>
        <v>15</v>
      </c>
      <c r="R205" s="16">
        <f>IF(K205=0,0,M205/1.5)</f>
        <v>0</v>
      </c>
      <c r="S205" s="15">
        <f>P205+Q205+R205</f>
        <v>15</v>
      </c>
    </row>
    <row r="206" spans="1:21" s="27" customFormat="1" hidden="1">
      <c r="A206" s="7"/>
      <c r="B206" s="8" t="s">
        <v>51</v>
      </c>
      <c r="C206" s="9"/>
      <c r="D206" s="8" t="s">
        <v>27</v>
      </c>
      <c r="E206" s="7" t="s">
        <v>120</v>
      </c>
      <c r="F206" s="11">
        <v>3</v>
      </c>
      <c r="G206" s="11">
        <v>6</v>
      </c>
      <c r="H206" s="9"/>
      <c r="I206" s="9">
        <v>1</v>
      </c>
      <c r="J206" s="9">
        <v>15</v>
      </c>
      <c r="K206" s="9">
        <v>15</v>
      </c>
      <c r="L206" s="9">
        <v>15</v>
      </c>
      <c r="M206" s="9"/>
      <c r="N206" s="12">
        <f>L206/K206</f>
        <v>1</v>
      </c>
      <c r="O206" s="13">
        <f>M206/5</f>
        <v>0</v>
      </c>
      <c r="P206" s="14"/>
      <c r="Q206" s="15">
        <f>IF(K206=0,0,L206)</f>
        <v>15</v>
      </c>
      <c r="R206" s="16">
        <f>IF(K206=0,0,M206/1.5)</f>
        <v>0</v>
      </c>
      <c r="S206" s="15">
        <f>P206+Q206+R206</f>
        <v>15</v>
      </c>
    </row>
    <row r="207" spans="1:21" s="27" customFormat="1" hidden="1">
      <c r="A207" s="7"/>
      <c r="B207" s="8" t="s">
        <v>52</v>
      </c>
      <c r="C207" s="9"/>
      <c r="D207" s="8" t="s">
        <v>27</v>
      </c>
      <c r="E207" s="7" t="s">
        <v>120</v>
      </c>
      <c r="F207" s="11">
        <v>5</v>
      </c>
      <c r="G207" s="11">
        <v>5</v>
      </c>
      <c r="H207" s="9"/>
      <c r="I207" s="9">
        <v>1</v>
      </c>
      <c r="J207" s="9">
        <v>15</v>
      </c>
      <c r="K207" s="9">
        <f>J207-I207+1</f>
        <v>15</v>
      </c>
      <c r="L207" s="9">
        <v>15</v>
      </c>
      <c r="M207" s="9"/>
      <c r="N207" s="12">
        <f>L207/K207</f>
        <v>1</v>
      </c>
      <c r="O207" s="13">
        <f>M207/5</f>
        <v>0</v>
      </c>
      <c r="P207" s="14"/>
      <c r="Q207" s="15">
        <f>IF(K207=0,0,L207)</f>
        <v>15</v>
      </c>
      <c r="R207" s="16">
        <f>IF(K207=0,0,M207/1.5)</f>
        <v>0</v>
      </c>
      <c r="S207" s="15">
        <f>P207+Q207+R207</f>
        <v>15</v>
      </c>
    </row>
    <row r="208" spans="1:21" s="27" customFormat="1" hidden="1">
      <c r="A208" s="7"/>
      <c r="B208" s="8" t="s">
        <v>50</v>
      </c>
      <c r="C208" s="9"/>
      <c r="D208" s="8" t="s">
        <v>27</v>
      </c>
      <c r="E208" s="7" t="s">
        <v>120</v>
      </c>
      <c r="F208" s="11">
        <v>5</v>
      </c>
      <c r="G208" s="11">
        <v>6</v>
      </c>
      <c r="H208" s="9"/>
      <c r="I208" s="9">
        <v>1</v>
      </c>
      <c r="J208" s="9">
        <v>15</v>
      </c>
      <c r="K208" s="9">
        <f>J208-I208+1</f>
        <v>15</v>
      </c>
      <c r="L208" s="9">
        <v>15</v>
      </c>
      <c r="M208" s="9"/>
      <c r="N208" s="12">
        <f>L208/K208</f>
        <v>1</v>
      </c>
      <c r="O208" s="13">
        <f>M208/6</f>
        <v>0</v>
      </c>
      <c r="P208" s="14"/>
      <c r="Q208" s="15">
        <f>IF(K208=0,0,L208)</f>
        <v>15</v>
      </c>
      <c r="R208" s="16">
        <f>IF(K208=0,0,M208/1.5)</f>
        <v>0</v>
      </c>
      <c r="S208" s="15">
        <f>P208+Q208+R208</f>
        <v>15</v>
      </c>
      <c r="T208" s="26"/>
      <c r="U208" s="26"/>
    </row>
    <row r="209" spans="1:21" s="27" customFormat="1" ht="18.75" hidden="1">
      <c r="A209" s="7"/>
      <c r="B209" s="8"/>
      <c r="C209" s="9"/>
      <c r="D209" s="8"/>
      <c r="E209" s="7"/>
      <c r="F209" s="11"/>
      <c r="G209" s="11"/>
      <c r="H209" s="9"/>
      <c r="I209" s="9"/>
      <c r="J209" s="9"/>
      <c r="K209" s="9"/>
      <c r="L209" s="9"/>
      <c r="M209" s="9"/>
      <c r="N209" s="12"/>
      <c r="O209" s="13"/>
      <c r="P209" s="14"/>
      <c r="Q209" s="15"/>
      <c r="R209" s="15" t="s">
        <v>107</v>
      </c>
      <c r="S209" s="92">
        <f>SUM(S205:S208)</f>
        <v>60</v>
      </c>
      <c r="T209" s="94">
        <v>290</v>
      </c>
      <c r="U209" s="94">
        <f>S209-T209</f>
        <v>-230</v>
      </c>
    </row>
    <row r="210" spans="1:21" s="27" customFormat="1" ht="25.5" hidden="1">
      <c r="A210" s="3" t="s">
        <v>15</v>
      </c>
      <c r="B210" s="3" t="s">
        <v>16</v>
      </c>
      <c r="C210" s="4" t="s">
        <v>0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84" t="s">
        <v>105</v>
      </c>
      <c r="U210" s="84" t="s">
        <v>106</v>
      </c>
    </row>
    <row r="211" spans="1:21" s="27" customFormat="1" hidden="1">
      <c r="A211" s="7"/>
      <c r="B211" s="8" t="s">
        <v>51</v>
      </c>
      <c r="C211" s="9"/>
      <c r="D211" s="8" t="s">
        <v>13</v>
      </c>
      <c r="E211" s="10" t="s">
        <v>130</v>
      </c>
      <c r="F211" s="11">
        <v>3</v>
      </c>
      <c r="G211" s="11">
        <v>5</v>
      </c>
      <c r="H211" s="9"/>
      <c r="I211" s="9">
        <v>1</v>
      </c>
      <c r="J211" s="9">
        <v>15</v>
      </c>
      <c r="K211" s="9">
        <v>15</v>
      </c>
      <c r="L211" s="9">
        <v>15</v>
      </c>
      <c r="M211" s="9"/>
      <c r="N211" s="12">
        <f t="shared" ref="N211:N214" si="185">L211/K211</f>
        <v>1</v>
      </c>
      <c r="O211" s="13">
        <f>M211/5</f>
        <v>0</v>
      </c>
      <c r="P211" s="14"/>
      <c r="Q211" s="15">
        <f t="shared" ref="Q211:Q214" si="186">IF(K211=0,0,L211)</f>
        <v>15</v>
      </c>
      <c r="R211" s="16">
        <f t="shared" ref="R211:R214" si="187">IF(K211=0,0,M211/1.5)</f>
        <v>0</v>
      </c>
      <c r="S211" s="15">
        <f t="shared" ref="S211:S214" si="188">P211+Q211+R211</f>
        <v>15</v>
      </c>
    </row>
    <row r="212" spans="1:21" s="27" customFormat="1" hidden="1">
      <c r="A212" s="7"/>
      <c r="B212" s="8" t="s">
        <v>53</v>
      </c>
      <c r="C212" s="9"/>
      <c r="D212" s="8" t="s">
        <v>13</v>
      </c>
      <c r="E212" s="10" t="s">
        <v>130</v>
      </c>
      <c r="F212" s="11">
        <v>3</v>
      </c>
      <c r="G212" s="11">
        <v>6</v>
      </c>
      <c r="H212" s="9"/>
      <c r="I212" s="9">
        <v>1</v>
      </c>
      <c r="J212" s="9">
        <v>15</v>
      </c>
      <c r="K212" s="9">
        <v>15</v>
      </c>
      <c r="L212" s="9">
        <v>15</v>
      </c>
      <c r="M212" s="9"/>
      <c r="N212" s="12">
        <f t="shared" si="185"/>
        <v>1</v>
      </c>
      <c r="O212" s="13">
        <f>M212/5</f>
        <v>0</v>
      </c>
      <c r="P212" s="14"/>
      <c r="Q212" s="15">
        <f t="shared" si="186"/>
        <v>15</v>
      </c>
      <c r="R212" s="16">
        <f t="shared" si="187"/>
        <v>0</v>
      </c>
      <c r="S212" s="15">
        <f t="shared" si="188"/>
        <v>15</v>
      </c>
    </row>
    <row r="213" spans="1:21" s="27" customFormat="1" hidden="1">
      <c r="A213" s="7"/>
      <c r="B213" s="8" t="s">
        <v>50</v>
      </c>
      <c r="C213" s="9"/>
      <c r="D213" s="17" t="s">
        <v>13</v>
      </c>
      <c r="E213" s="10" t="s">
        <v>130</v>
      </c>
      <c r="F213" s="11">
        <v>5</v>
      </c>
      <c r="G213" s="11">
        <v>5</v>
      </c>
      <c r="H213" s="9"/>
      <c r="I213" s="9">
        <v>1</v>
      </c>
      <c r="J213" s="9">
        <v>15</v>
      </c>
      <c r="K213" s="9">
        <v>15</v>
      </c>
      <c r="L213" s="9">
        <v>15</v>
      </c>
      <c r="M213" s="9"/>
      <c r="N213" s="12">
        <f t="shared" si="185"/>
        <v>1</v>
      </c>
      <c r="O213" s="13">
        <f t="shared" ref="O213" si="189">M213/6</f>
        <v>0</v>
      </c>
      <c r="P213" s="14"/>
      <c r="Q213" s="15">
        <f t="shared" si="186"/>
        <v>15</v>
      </c>
      <c r="R213" s="16">
        <f t="shared" si="187"/>
        <v>0</v>
      </c>
      <c r="S213" s="15">
        <f t="shared" si="188"/>
        <v>15</v>
      </c>
      <c r="T213" s="26"/>
      <c r="U213" s="26"/>
    </row>
    <row r="214" spans="1:21" s="27" customFormat="1" hidden="1">
      <c r="A214" s="7"/>
      <c r="B214" s="8" t="s">
        <v>52</v>
      </c>
      <c r="C214" s="9"/>
      <c r="D214" s="8" t="s">
        <v>13</v>
      </c>
      <c r="E214" s="10" t="s">
        <v>130</v>
      </c>
      <c r="F214" s="11">
        <v>5</v>
      </c>
      <c r="G214" s="11">
        <v>6</v>
      </c>
      <c r="H214" s="9"/>
      <c r="I214" s="9">
        <v>1</v>
      </c>
      <c r="J214" s="9">
        <v>15</v>
      </c>
      <c r="K214" s="9">
        <v>15</v>
      </c>
      <c r="L214" s="9">
        <v>15</v>
      </c>
      <c r="M214" s="9"/>
      <c r="N214" s="12">
        <f t="shared" si="185"/>
        <v>1</v>
      </c>
      <c r="O214" s="13">
        <f>M214/5</f>
        <v>0</v>
      </c>
      <c r="P214" s="14"/>
      <c r="Q214" s="15">
        <f t="shared" si="186"/>
        <v>15</v>
      </c>
      <c r="R214" s="16">
        <f t="shared" si="187"/>
        <v>0</v>
      </c>
      <c r="S214" s="15">
        <f t="shared" si="188"/>
        <v>15</v>
      </c>
    </row>
    <row r="215" spans="1:21" s="27" customFormat="1" ht="18.75" hidden="1">
      <c r="A215" s="45"/>
      <c r="B215" s="8"/>
      <c r="C215" s="9"/>
      <c r="D215" s="8"/>
      <c r="E215" s="14"/>
      <c r="F215" s="24"/>
      <c r="G215" s="11"/>
      <c r="H215" s="9"/>
      <c r="I215" s="9"/>
      <c r="J215" s="9"/>
      <c r="K215" s="9"/>
      <c r="L215" s="9"/>
      <c r="M215" s="9"/>
      <c r="N215" s="12"/>
      <c r="O215" s="13"/>
      <c r="P215" s="14"/>
      <c r="Q215" s="15"/>
      <c r="R215" s="15" t="s">
        <v>107</v>
      </c>
      <c r="S215" s="92">
        <f>SUM(S3:S214)</f>
        <v>5977</v>
      </c>
      <c r="T215" s="94">
        <v>290</v>
      </c>
      <c r="U215" s="94">
        <f>S215-T215</f>
        <v>5687</v>
      </c>
    </row>
    <row r="216" spans="1:21" s="98" customFormat="1" ht="15.95" hidden="1" customHeight="1">
      <c r="A216" s="91"/>
      <c r="B216" s="38"/>
      <c r="C216" s="39"/>
      <c r="D216" s="38" t="s">
        <v>110</v>
      </c>
      <c r="E216" s="40"/>
      <c r="F216" s="39"/>
      <c r="G216" s="41"/>
      <c r="H216" s="39"/>
      <c r="I216" s="39"/>
      <c r="J216" s="39"/>
      <c r="K216" s="39"/>
      <c r="L216" s="39"/>
      <c r="M216" s="39"/>
      <c r="N216" s="42"/>
      <c r="O216" s="43"/>
      <c r="P216" s="40"/>
      <c r="Q216" s="44"/>
      <c r="R216" s="44"/>
      <c r="S216" s="95"/>
      <c r="T216" s="96">
        <v>90</v>
      </c>
      <c r="U216" s="97"/>
    </row>
    <row r="217" spans="1:21" s="27" customFormat="1" ht="25.5" hidden="1">
      <c r="A217" s="3" t="s">
        <v>15</v>
      </c>
      <c r="B217" s="3" t="s">
        <v>16</v>
      </c>
      <c r="C217" s="4" t="s">
        <v>0</v>
      </c>
      <c r="D217" s="3" t="s">
        <v>17</v>
      </c>
      <c r="E217" s="3" t="s">
        <v>18</v>
      </c>
      <c r="F217" s="3" t="s">
        <v>19</v>
      </c>
      <c r="G217" s="3" t="s">
        <v>20</v>
      </c>
      <c r="H217" s="4" t="s">
        <v>1</v>
      </c>
      <c r="I217" s="3" t="s">
        <v>21</v>
      </c>
      <c r="J217" s="3" t="s">
        <v>22</v>
      </c>
      <c r="K217" s="4" t="s">
        <v>2</v>
      </c>
      <c r="L217" s="3" t="s">
        <v>33</v>
      </c>
      <c r="M217" s="3" t="s">
        <v>34</v>
      </c>
      <c r="N217" s="5" t="s">
        <v>3</v>
      </c>
      <c r="O217" s="5" t="s">
        <v>4</v>
      </c>
      <c r="P217" s="4" t="s">
        <v>32</v>
      </c>
      <c r="Q217" s="3" t="s">
        <v>5</v>
      </c>
      <c r="R217" s="3" t="s">
        <v>6</v>
      </c>
      <c r="S217" s="6" t="s">
        <v>7</v>
      </c>
      <c r="T217" s="84" t="s">
        <v>105</v>
      </c>
      <c r="U217" s="84" t="s">
        <v>106</v>
      </c>
    </row>
    <row r="218" spans="1:21" s="27" customFormat="1" hidden="1">
      <c r="A218" s="7"/>
      <c r="B218" s="8" t="s">
        <v>100</v>
      </c>
      <c r="C218" s="9"/>
      <c r="D218" s="8" t="s">
        <v>49</v>
      </c>
      <c r="E218" s="14" t="s">
        <v>55</v>
      </c>
      <c r="F218" s="24">
        <v>2</v>
      </c>
      <c r="G218" s="11" t="s">
        <v>74</v>
      </c>
      <c r="H218" s="9"/>
      <c r="I218" s="9">
        <v>2</v>
      </c>
      <c r="J218" s="9">
        <v>16</v>
      </c>
      <c r="K218" s="9">
        <f t="shared" ref="K218:K223" si="190">J218-I218+1</f>
        <v>15</v>
      </c>
      <c r="L218" s="9">
        <v>30</v>
      </c>
      <c r="M218" s="9"/>
      <c r="N218" s="12"/>
      <c r="O218" s="13">
        <f t="shared" ref="O218:O223" si="191">M218/6</f>
        <v>0</v>
      </c>
      <c r="P218" s="14"/>
      <c r="Q218" s="15">
        <f t="shared" ref="Q218:Q223" si="192">IF(K218=0,0,L218)</f>
        <v>30</v>
      </c>
      <c r="R218" s="16">
        <f t="shared" ref="R218:R223" si="193">IF(K218=0,0,M218/1.5)</f>
        <v>0</v>
      </c>
      <c r="S218" s="15">
        <f t="shared" ref="S218:S223" si="194">P218+Q218+R218</f>
        <v>30</v>
      </c>
    </row>
    <row r="219" spans="1:21" s="27" customFormat="1" hidden="1">
      <c r="A219" s="7"/>
      <c r="B219" s="8" t="s">
        <v>65</v>
      </c>
      <c r="C219" s="9"/>
      <c r="D219" s="8" t="s">
        <v>49</v>
      </c>
      <c r="E219" s="14" t="s">
        <v>97</v>
      </c>
      <c r="F219" s="24">
        <v>4</v>
      </c>
      <c r="G219" s="11" t="s">
        <v>73</v>
      </c>
      <c r="H219" s="9"/>
      <c r="I219" s="9">
        <v>1</v>
      </c>
      <c r="J219" s="9">
        <v>15</v>
      </c>
      <c r="K219" s="9">
        <f t="shared" si="190"/>
        <v>15</v>
      </c>
      <c r="L219" s="9">
        <v>30</v>
      </c>
      <c r="M219" s="9"/>
      <c r="N219" s="12">
        <f>L219/K219</f>
        <v>2</v>
      </c>
      <c r="O219" s="13">
        <f t="shared" si="191"/>
        <v>0</v>
      </c>
      <c r="P219" s="14"/>
      <c r="Q219" s="15">
        <f t="shared" si="192"/>
        <v>30</v>
      </c>
      <c r="R219" s="16">
        <f t="shared" si="193"/>
        <v>0</v>
      </c>
      <c r="S219" s="15">
        <f t="shared" si="194"/>
        <v>30</v>
      </c>
    </row>
    <row r="220" spans="1:21" s="28" customFormat="1" hidden="1">
      <c r="A220" s="7"/>
      <c r="B220" s="8" t="s">
        <v>63</v>
      </c>
      <c r="C220" s="9"/>
      <c r="D220" s="8" t="s">
        <v>49</v>
      </c>
      <c r="E220" s="14" t="s">
        <v>97</v>
      </c>
      <c r="F220" s="24">
        <v>4</v>
      </c>
      <c r="G220" s="11" t="s">
        <v>72</v>
      </c>
      <c r="H220" s="9"/>
      <c r="I220" s="9">
        <v>1</v>
      </c>
      <c r="J220" s="9">
        <v>15</v>
      </c>
      <c r="K220" s="9">
        <f t="shared" si="190"/>
        <v>15</v>
      </c>
      <c r="L220" s="9">
        <v>30</v>
      </c>
      <c r="M220" s="9"/>
      <c r="N220" s="12">
        <f>L220/K220</f>
        <v>2</v>
      </c>
      <c r="O220" s="13">
        <f t="shared" si="191"/>
        <v>0</v>
      </c>
      <c r="P220" s="14"/>
      <c r="Q220" s="15">
        <f t="shared" si="192"/>
        <v>30</v>
      </c>
      <c r="R220" s="16">
        <f t="shared" si="193"/>
        <v>0</v>
      </c>
      <c r="S220" s="15">
        <f t="shared" si="194"/>
        <v>30</v>
      </c>
      <c r="T220" s="27"/>
      <c r="U220" s="56"/>
    </row>
    <row r="221" spans="1:21" s="27" customFormat="1" hidden="1">
      <c r="A221" s="7"/>
      <c r="B221" s="8" t="s">
        <v>64</v>
      </c>
      <c r="C221" s="9"/>
      <c r="D221" s="8" t="s">
        <v>49</v>
      </c>
      <c r="E221" s="14" t="s">
        <v>97</v>
      </c>
      <c r="F221" s="24">
        <v>4</v>
      </c>
      <c r="G221" s="11" t="s">
        <v>74</v>
      </c>
      <c r="H221" s="9"/>
      <c r="I221" s="9">
        <v>1</v>
      </c>
      <c r="J221" s="9">
        <v>15</v>
      </c>
      <c r="K221" s="9">
        <f t="shared" si="190"/>
        <v>15</v>
      </c>
      <c r="L221" s="9">
        <v>30</v>
      </c>
      <c r="M221" s="9"/>
      <c r="N221" s="12">
        <f>L221/K221</f>
        <v>2</v>
      </c>
      <c r="O221" s="13">
        <f t="shared" si="191"/>
        <v>0</v>
      </c>
      <c r="P221" s="14"/>
      <c r="Q221" s="15">
        <f t="shared" si="192"/>
        <v>30</v>
      </c>
      <c r="R221" s="16">
        <f t="shared" si="193"/>
        <v>0</v>
      </c>
      <c r="S221" s="15">
        <f t="shared" si="194"/>
        <v>30</v>
      </c>
    </row>
    <row r="222" spans="1:21" s="27" customFormat="1" hidden="1">
      <c r="A222" s="7"/>
      <c r="B222" s="8" t="s">
        <v>67</v>
      </c>
      <c r="C222" s="9"/>
      <c r="D222" s="8" t="s">
        <v>49</v>
      </c>
      <c r="E222" s="14" t="s">
        <v>97</v>
      </c>
      <c r="F222" s="24">
        <v>5</v>
      </c>
      <c r="G222" s="11" t="s">
        <v>73</v>
      </c>
      <c r="H222" s="9"/>
      <c r="I222" s="9">
        <v>1</v>
      </c>
      <c r="J222" s="9">
        <v>15</v>
      </c>
      <c r="K222" s="9">
        <f t="shared" si="190"/>
        <v>15</v>
      </c>
      <c r="L222" s="9">
        <v>30</v>
      </c>
      <c r="M222" s="9"/>
      <c r="N222" s="12">
        <f>L222/K222</f>
        <v>2</v>
      </c>
      <c r="O222" s="13">
        <f t="shared" si="191"/>
        <v>0</v>
      </c>
      <c r="P222" s="14"/>
      <c r="Q222" s="15">
        <f t="shared" si="192"/>
        <v>30</v>
      </c>
      <c r="R222" s="16">
        <f t="shared" si="193"/>
        <v>0</v>
      </c>
      <c r="S222" s="15">
        <f t="shared" si="194"/>
        <v>30</v>
      </c>
    </row>
    <row r="223" spans="1:21" s="27" customFormat="1" hidden="1">
      <c r="A223" s="81"/>
      <c r="B223" s="8" t="s">
        <v>101</v>
      </c>
      <c r="C223" s="9"/>
      <c r="D223" s="8" t="s">
        <v>49</v>
      </c>
      <c r="E223" s="14" t="s">
        <v>55</v>
      </c>
      <c r="F223" s="24">
        <v>5</v>
      </c>
      <c r="G223" s="11" t="s">
        <v>102</v>
      </c>
      <c r="H223" s="9"/>
      <c r="I223" s="9">
        <v>2</v>
      </c>
      <c r="J223" s="9">
        <v>16</v>
      </c>
      <c r="K223" s="9">
        <f t="shared" si="190"/>
        <v>15</v>
      </c>
      <c r="L223" s="9">
        <v>30</v>
      </c>
      <c r="M223" s="9"/>
      <c r="N223" s="12"/>
      <c r="O223" s="13">
        <f t="shared" si="191"/>
        <v>0</v>
      </c>
      <c r="P223" s="14"/>
      <c r="Q223" s="15">
        <f t="shared" si="192"/>
        <v>30</v>
      </c>
      <c r="R223" s="16">
        <f t="shared" si="193"/>
        <v>0</v>
      </c>
      <c r="S223" s="15">
        <f t="shared" si="194"/>
        <v>30</v>
      </c>
      <c r="U223" s="85"/>
    </row>
    <row r="224" spans="1:21" s="27" customFormat="1" ht="18.75" hidden="1">
      <c r="A224" s="81"/>
      <c r="B224" s="8"/>
      <c r="C224" s="9"/>
      <c r="D224" s="8"/>
      <c r="E224" s="14"/>
      <c r="F224" s="24"/>
      <c r="G224" s="11"/>
      <c r="H224" s="9"/>
      <c r="I224" s="9"/>
      <c r="J224" s="9"/>
      <c r="K224" s="9"/>
      <c r="L224" s="9"/>
      <c r="M224" s="9"/>
      <c r="N224" s="12"/>
      <c r="O224" s="13"/>
      <c r="P224" s="14"/>
      <c r="Q224" s="15"/>
      <c r="R224" s="15" t="s">
        <v>107</v>
      </c>
      <c r="S224" s="92">
        <f>SUM(S218:S223)</f>
        <v>180</v>
      </c>
      <c r="T224" s="94">
        <v>310</v>
      </c>
      <c r="U224" s="94">
        <f>S224-T224</f>
        <v>-130</v>
      </c>
    </row>
    <row r="225" spans="1:21" s="27" customFormat="1" ht="25.5" hidden="1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84" t="s">
        <v>105</v>
      </c>
      <c r="U225" s="84" t="s">
        <v>106</v>
      </c>
    </row>
    <row r="226" spans="1:21" s="28" customFormat="1" hidden="1">
      <c r="A226" s="7"/>
      <c r="B226" s="8" t="s">
        <v>65</v>
      </c>
      <c r="C226" s="9"/>
      <c r="D226" s="8" t="s">
        <v>60</v>
      </c>
      <c r="E226" s="14" t="s">
        <v>23</v>
      </c>
      <c r="F226" s="11">
        <v>3</v>
      </c>
      <c r="G226" s="11" t="s">
        <v>72</v>
      </c>
      <c r="H226" s="9"/>
      <c r="I226" s="9">
        <v>1</v>
      </c>
      <c r="J226" s="9">
        <v>15</v>
      </c>
      <c r="K226" s="9">
        <f t="shared" ref="K226:K230" si="195">J226-I226+1</f>
        <v>15</v>
      </c>
      <c r="L226" s="9">
        <v>30</v>
      </c>
      <c r="M226" s="9"/>
      <c r="N226" s="12">
        <f t="shared" ref="N226:N230" si="196">L226/K226</f>
        <v>2</v>
      </c>
      <c r="O226" s="13">
        <f t="shared" ref="O226:O230" si="197">M226/6</f>
        <v>0</v>
      </c>
      <c r="P226" s="14"/>
      <c r="Q226" s="15">
        <f t="shared" ref="Q226:Q230" si="198">IF(K226=0,0,L226)</f>
        <v>30</v>
      </c>
      <c r="R226" s="16">
        <f t="shared" ref="R226:R230" si="199">IF(K226=0,0,M226/1.5)</f>
        <v>0</v>
      </c>
      <c r="S226" s="15">
        <f t="shared" ref="S226:S230" si="200">P226+Q226+R226</f>
        <v>30</v>
      </c>
      <c r="T226" s="27"/>
      <c r="U226" s="27"/>
    </row>
    <row r="227" spans="1:21" s="27" customFormat="1" hidden="1">
      <c r="A227" s="7"/>
      <c r="B227" s="8" t="s">
        <v>66</v>
      </c>
      <c r="C227" s="9"/>
      <c r="D227" s="8" t="s">
        <v>60</v>
      </c>
      <c r="E227" s="14" t="s">
        <v>23</v>
      </c>
      <c r="F227" s="11">
        <v>3</v>
      </c>
      <c r="G227" s="11" t="s">
        <v>74</v>
      </c>
      <c r="H227" s="9"/>
      <c r="I227" s="9">
        <v>1</v>
      </c>
      <c r="J227" s="9">
        <v>15</v>
      </c>
      <c r="K227" s="9">
        <f t="shared" si="195"/>
        <v>15</v>
      </c>
      <c r="L227" s="9">
        <v>30</v>
      </c>
      <c r="M227" s="9"/>
      <c r="N227" s="12">
        <f t="shared" si="196"/>
        <v>2</v>
      </c>
      <c r="O227" s="13">
        <f t="shared" si="197"/>
        <v>0</v>
      </c>
      <c r="P227" s="14"/>
      <c r="Q227" s="15">
        <f t="shared" si="198"/>
        <v>30</v>
      </c>
      <c r="R227" s="16">
        <f t="shared" si="199"/>
        <v>0</v>
      </c>
      <c r="S227" s="15">
        <f t="shared" si="200"/>
        <v>30</v>
      </c>
    </row>
    <row r="228" spans="1:21" s="48" customFormat="1" hidden="1">
      <c r="A228" s="45"/>
      <c r="B228" s="46" t="s">
        <v>64</v>
      </c>
      <c r="C228" s="47"/>
      <c r="D228" s="46" t="s">
        <v>60</v>
      </c>
      <c r="E228" s="48" t="s">
        <v>113</v>
      </c>
      <c r="F228" s="49">
        <v>4</v>
      </c>
      <c r="G228" s="49" t="s">
        <v>73</v>
      </c>
      <c r="H228" s="47"/>
      <c r="I228" s="47">
        <v>1</v>
      </c>
      <c r="J228" s="47">
        <v>15</v>
      </c>
      <c r="K228" s="47">
        <f>J228-I228+1</f>
        <v>15</v>
      </c>
      <c r="L228" s="47">
        <v>30</v>
      </c>
      <c r="M228" s="47"/>
      <c r="N228" s="50">
        <f t="shared" si="196"/>
        <v>2</v>
      </c>
      <c r="O228" s="51">
        <f>M228/6</f>
        <v>0</v>
      </c>
      <c r="Q228" s="52">
        <f t="shared" si="198"/>
        <v>30</v>
      </c>
      <c r="R228" s="100">
        <f>IF(K228=0,0,M228/1.5)</f>
        <v>0</v>
      </c>
      <c r="S228" s="52">
        <f>P228+Q228+R228</f>
        <v>30</v>
      </c>
    </row>
    <row r="229" spans="1:21" s="28" customFormat="1" hidden="1">
      <c r="A229" s="10"/>
      <c r="B229" s="8" t="s">
        <v>65</v>
      </c>
      <c r="C229" s="27"/>
      <c r="D229" s="8" t="s">
        <v>60</v>
      </c>
      <c r="E229" s="14" t="s">
        <v>113</v>
      </c>
      <c r="F229" s="11">
        <v>4</v>
      </c>
      <c r="G229" s="11" t="s">
        <v>72</v>
      </c>
      <c r="H229" s="9"/>
      <c r="I229" s="9">
        <v>1</v>
      </c>
      <c r="J229" s="9">
        <v>15</v>
      </c>
      <c r="K229" s="9">
        <f t="shared" si="195"/>
        <v>15</v>
      </c>
      <c r="L229" s="9">
        <v>30</v>
      </c>
      <c r="M229" s="9"/>
      <c r="N229" s="12">
        <f t="shared" si="196"/>
        <v>2</v>
      </c>
      <c r="O229" s="13">
        <f t="shared" si="197"/>
        <v>0</v>
      </c>
      <c r="P229" s="14"/>
      <c r="Q229" s="15">
        <f t="shared" si="198"/>
        <v>30</v>
      </c>
      <c r="R229" s="16">
        <f t="shared" si="199"/>
        <v>0</v>
      </c>
      <c r="S229" s="15">
        <f t="shared" si="200"/>
        <v>30</v>
      </c>
      <c r="T229" s="27"/>
      <c r="U229" s="27"/>
    </row>
    <row r="230" spans="1:21" s="27" customFormat="1" hidden="1">
      <c r="A230" s="7"/>
      <c r="B230" s="8" t="s">
        <v>63</v>
      </c>
      <c r="C230" s="9"/>
      <c r="D230" s="8" t="s">
        <v>60</v>
      </c>
      <c r="E230" s="14" t="s">
        <v>113</v>
      </c>
      <c r="F230" s="24">
        <v>4</v>
      </c>
      <c r="G230" s="11" t="s">
        <v>74</v>
      </c>
      <c r="H230" s="9"/>
      <c r="I230" s="9">
        <v>1</v>
      </c>
      <c r="J230" s="9">
        <v>15</v>
      </c>
      <c r="K230" s="9">
        <f t="shared" si="195"/>
        <v>15</v>
      </c>
      <c r="L230" s="9">
        <v>30</v>
      </c>
      <c r="M230" s="9"/>
      <c r="N230" s="12">
        <f t="shared" si="196"/>
        <v>2</v>
      </c>
      <c r="O230" s="13">
        <f t="shared" si="197"/>
        <v>0</v>
      </c>
      <c r="P230" s="14"/>
      <c r="Q230" s="15">
        <f t="shared" si="198"/>
        <v>30</v>
      </c>
      <c r="R230" s="16">
        <f t="shared" si="199"/>
        <v>0</v>
      </c>
      <c r="S230" s="15">
        <f t="shared" si="200"/>
        <v>30</v>
      </c>
    </row>
    <row r="231" spans="1:21" s="28" customFormat="1" ht="18.75" hidden="1">
      <c r="A231" s="7"/>
      <c r="B231" s="8"/>
      <c r="C231" s="9"/>
      <c r="D231" s="8"/>
      <c r="E231" s="14"/>
      <c r="F231" s="11"/>
      <c r="G231" s="11"/>
      <c r="H231" s="9"/>
      <c r="I231" s="9"/>
      <c r="J231" s="9"/>
      <c r="K231" s="9"/>
      <c r="L231" s="9"/>
      <c r="M231" s="9"/>
      <c r="N231" s="12"/>
      <c r="O231" s="13"/>
      <c r="P231" s="14"/>
      <c r="Q231" s="15"/>
      <c r="R231" s="15" t="s">
        <v>107</v>
      </c>
      <c r="S231" s="92">
        <f>SUM(S20:S230)</f>
        <v>11894</v>
      </c>
      <c r="T231" s="94">
        <v>310</v>
      </c>
      <c r="U231" s="94">
        <f>S231-T231</f>
        <v>11584</v>
      </c>
    </row>
    <row r="232" spans="1:21" s="27" customFormat="1" ht="25.5" hidden="1">
      <c r="A232" s="3" t="s">
        <v>15</v>
      </c>
      <c r="B232" s="3" t="s">
        <v>16</v>
      </c>
      <c r="C232" s="4" t="s">
        <v>0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84" t="s">
        <v>105</v>
      </c>
      <c r="U232" s="84" t="s">
        <v>106</v>
      </c>
    </row>
    <row r="233" spans="1:21" s="27" customFormat="1" hidden="1">
      <c r="A233" s="7"/>
      <c r="B233" s="8" t="s">
        <v>63</v>
      </c>
      <c r="C233" s="9"/>
      <c r="D233" s="8" t="s">
        <v>28</v>
      </c>
      <c r="E233" s="14" t="s">
        <v>115</v>
      </c>
      <c r="F233" s="24">
        <v>4</v>
      </c>
      <c r="G233" s="11" t="s">
        <v>73</v>
      </c>
      <c r="H233" s="9"/>
      <c r="I233" s="9">
        <v>1</v>
      </c>
      <c r="J233" s="9">
        <v>15</v>
      </c>
      <c r="K233" s="9">
        <f t="shared" ref="K233:K236" si="201">J233-I233+1</f>
        <v>15</v>
      </c>
      <c r="L233" s="9">
        <v>30</v>
      </c>
      <c r="M233" s="9"/>
      <c r="N233" s="12">
        <f t="shared" ref="N233:N236" si="202">L233/K233</f>
        <v>2</v>
      </c>
      <c r="O233" s="13">
        <f t="shared" ref="O233:O236" si="203">M233/6</f>
        <v>0</v>
      </c>
      <c r="P233" s="14"/>
      <c r="Q233" s="15">
        <f t="shared" ref="Q233:Q236" si="204">IF(K233=0,0,L233)</f>
        <v>30</v>
      </c>
      <c r="R233" s="16">
        <f t="shared" ref="R233:R236" si="205">IF(K233=0,0,M233/1.5)</f>
        <v>0</v>
      </c>
      <c r="S233" s="15">
        <f t="shared" ref="S233:S236" si="206">P233+Q233+R233</f>
        <v>30</v>
      </c>
    </row>
    <row r="234" spans="1:21" s="27" customFormat="1" hidden="1">
      <c r="A234" s="7"/>
      <c r="B234" s="8" t="s">
        <v>64</v>
      </c>
      <c r="C234" s="9"/>
      <c r="D234" s="8" t="s">
        <v>28</v>
      </c>
      <c r="E234" s="14" t="s">
        <v>115</v>
      </c>
      <c r="F234" s="24">
        <v>4</v>
      </c>
      <c r="G234" s="11" t="s">
        <v>72</v>
      </c>
      <c r="H234" s="9"/>
      <c r="I234" s="9">
        <v>1</v>
      </c>
      <c r="J234" s="9">
        <v>15</v>
      </c>
      <c r="K234" s="9">
        <f t="shared" si="201"/>
        <v>15</v>
      </c>
      <c r="L234" s="9">
        <v>30</v>
      </c>
      <c r="M234" s="9"/>
      <c r="N234" s="12">
        <f t="shared" si="202"/>
        <v>2</v>
      </c>
      <c r="O234" s="13">
        <f t="shared" si="203"/>
        <v>0</v>
      </c>
      <c r="P234" s="14"/>
      <c r="Q234" s="15">
        <f t="shared" si="204"/>
        <v>30</v>
      </c>
      <c r="R234" s="16">
        <f t="shared" si="205"/>
        <v>0</v>
      </c>
      <c r="S234" s="15">
        <f t="shared" si="206"/>
        <v>30</v>
      </c>
    </row>
    <row r="235" spans="1:21" s="27" customFormat="1" hidden="1">
      <c r="A235" s="7"/>
      <c r="B235" s="8" t="s">
        <v>65</v>
      </c>
      <c r="C235" s="9"/>
      <c r="D235" s="8" t="s">
        <v>28</v>
      </c>
      <c r="E235" s="14" t="s">
        <v>115</v>
      </c>
      <c r="F235" s="24">
        <v>4</v>
      </c>
      <c r="G235" s="11" t="s">
        <v>74</v>
      </c>
      <c r="H235" s="9"/>
      <c r="I235" s="9">
        <v>1</v>
      </c>
      <c r="J235" s="9">
        <v>15</v>
      </c>
      <c r="K235" s="9">
        <f t="shared" si="201"/>
        <v>15</v>
      </c>
      <c r="L235" s="9">
        <v>30</v>
      </c>
      <c r="M235" s="9"/>
      <c r="N235" s="12">
        <f t="shared" si="202"/>
        <v>2</v>
      </c>
      <c r="O235" s="13">
        <f t="shared" si="203"/>
        <v>0</v>
      </c>
      <c r="P235" s="14"/>
      <c r="Q235" s="15">
        <f t="shared" si="204"/>
        <v>30</v>
      </c>
      <c r="R235" s="16">
        <f t="shared" si="205"/>
        <v>0</v>
      </c>
      <c r="S235" s="15">
        <f t="shared" si="206"/>
        <v>30</v>
      </c>
    </row>
    <row r="236" spans="1:21" s="27" customFormat="1" hidden="1">
      <c r="A236" s="7"/>
      <c r="B236" s="8" t="s">
        <v>67</v>
      </c>
      <c r="C236" s="9"/>
      <c r="D236" s="8" t="s">
        <v>28</v>
      </c>
      <c r="E236" s="14" t="s">
        <v>115</v>
      </c>
      <c r="F236" s="24">
        <v>5</v>
      </c>
      <c r="G236" s="11" t="s">
        <v>72</v>
      </c>
      <c r="H236" s="9"/>
      <c r="I236" s="9">
        <v>1</v>
      </c>
      <c r="J236" s="9">
        <v>15</v>
      </c>
      <c r="K236" s="9">
        <f t="shared" si="201"/>
        <v>15</v>
      </c>
      <c r="L236" s="9">
        <v>30</v>
      </c>
      <c r="M236" s="9"/>
      <c r="N236" s="12">
        <f t="shared" si="202"/>
        <v>2</v>
      </c>
      <c r="O236" s="13">
        <f t="shared" si="203"/>
        <v>0</v>
      </c>
      <c r="P236" s="14"/>
      <c r="Q236" s="15">
        <f t="shared" si="204"/>
        <v>30</v>
      </c>
      <c r="R236" s="16">
        <f t="shared" si="205"/>
        <v>0</v>
      </c>
      <c r="S236" s="15">
        <f t="shared" si="206"/>
        <v>30</v>
      </c>
      <c r="U236" s="56"/>
    </row>
    <row r="237" spans="1:21" s="27" customFormat="1" ht="18.75" hidden="1">
      <c r="A237" s="7"/>
      <c r="B237" s="8"/>
      <c r="C237" s="9"/>
      <c r="D237" s="8"/>
      <c r="E237" s="14"/>
      <c r="F237" s="24"/>
      <c r="G237" s="11"/>
      <c r="H237" s="9"/>
      <c r="I237" s="9"/>
      <c r="J237" s="9"/>
      <c r="K237" s="9"/>
      <c r="L237" s="9"/>
      <c r="M237" s="9"/>
      <c r="N237" s="12"/>
      <c r="O237" s="13"/>
      <c r="P237" s="14"/>
      <c r="Q237" s="15"/>
      <c r="R237" s="15" t="s">
        <v>107</v>
      </c>
      <c r="S237" s="92">
        <f>SUM(S19:S236)</f>
        <v>23953</v>
      </c>
      <c r="T237" s="94">
        <v>310</v>
      </c>
      <c r="U237" s="94">
        <f>S237-T237</f>
        <v>23643</v>
      </c>
    </row>
    <row r="238" spans="1:21" hidden="1"/>
    <row r="240" spans="1:21" s="27" customFormat="1">
      <c r="A240" s="7" t="s">
        <v>180</v>
      </c>
      <c r="B240" s="8" t="s">
        <v>100</v>
      </c>
      <c r="C240" s="9"/>
      <c r="D240" s="8" t="s">
        <v>49</v>
      </c>
      <c r="E240" s="14" t="s">
        <v>55</v>
      </c>
      <c r="F240" s="24">
        <v>2</v>
      </c>
      <c r="G240" s="11" t="s">
        <v>74</v>
      </c>
      <c r="H240" s="9"/>
      <c r="I240" s="9">
        <v>2</v>
      </c>
      <c r="J240" s="9">
        <v>16</v>
      </c>
      <c r="K240" s="9">
        <f t="shared" ref="K240" si="207">J240-I240+1</f>
        <v>15</v>
      </c>
      <c r="L240" s="9">
        <v>30</v>
      </c>
      <c r="M240" s="9"/>
      <c r="N240" s="12"/>
      <c r="O240" s="13">
        <f t="shared" ref="O240" si="208">M240/6</f>
        <v>0</v>
      </c>
      <c r="P240" s="14"/>
      <c r="Q240" s="15">
        <f t="shared" ref="Q240" si="209">IF(K240=0,0,L240)</f>
        <v>30</v>
      </c>
      <c r="R240" s="16">
        <f t="shared" ref="R240" si="210">IF(K240=0,0,M240/1.5)</f>
        <v>0</v>
      </c>
      <c r="S240" s="15">
        <f t="shared" ref="S240" si="211">P240+Q240+R240</f>
        <v>30</v>
      </c>
    </row>
    <row r="241" spans="1:29" s="27" customFormat="1">
      <c r="A241" s="7" t="s">
        <v>180</v>
      </c>
      <c r="B241" s="8" t="s">
        <v>163</v>
      </c>
      <c r="C241" s="9"/>
      <c r="D241" s="8" t="s">
        <v>155</v>
      </c>
      <c r="E241" s="14" t="s">
        <v>157</v>
      </c>
      <c r="F241" s="11">
        <v>4</v>
      </c>
      <c r="G241" s="11" t="s">
        <v>74</v>
      </c>
      <c r="H241" s="9"/>
      <c r="I241" s="9">
        <v>5</v>
      </c>
      <c r="J241" s="9">
        <v>19</v>
      </c>
      <c r="K241" s="9">
        <f>J241-I241+1</f>
        <v>15</v>
      </c>
      <c r="L241" s="9">
        <v>30</v>
      </c>
      <c r="M241" s="9"/>
      <c r="N241" s="12">
        <f>L241/K241</f>
        <v>2</v>
      </c>
      <c r="O241" s="13">
        <f>M241/5</f>
        <v>0</v>
      </c>
      <c r="P241" s="14"/>
      <c r="Q241" s="15">
        <f>IF(K241=0,0,L241)</f>
        <v>30</v>
      </c>
      <c r="R241" s="16">
        <f>IF(K241=0,0,M241/1.5)</f>
        <v>0</v>
      </c>
      <c r="S241" s="15">
        <f>P241+Q241+R241</f>
        <v>30</v>
      </c>
      <c r="T241" s="55"/>
    </row>
    <row r="242" spans="1:29" s="28" customFormat="1">
      <c r="A242" s="105" t="s">
        <v>180</v>
      </c>
      <c r="B242" s="8" t="s">
        <v>165</v>
      </c>
      <c r="C242" s="9"/>
      <c r="D242" s="8" t="s">
        <v>166</v>
      </c>
      <c r="E242" s="14" t="s">
        <v>157</v>
      </c>
      <c r="F242" s="41">
        <v>5</v>
      </c>
      <c r="G242" s="41" t="s">
        <v>102</v>
      </c>
      <c r="H242" s="9"/>
      <c r="I242" s="9">
        <v>5</v>
      </c>
      <c r="J242" s="9">
        <v>19</v>
      </c>
      <c r="K242" s="9">
        <f>J242-I242+1</f>
        <v>15</v>
      </c>
      <c r="L242" s="9">
        <v>30</v>
      </c>
      <c r="M242" s="9"/>
      <c r="N242" s="12">
        <f>L242/K242</f>
        <v>2</v>
      </c>
      <c r="O242" s="13">
        <f>M242/5</f>
        <v>0</v>
      </c>
      <c r="P242" s="14"/>
      <c r="Q242" s="15">
        <f>IF(K242=0,0,L242)</f>
        <v>30</v>
      </c>
      <c r="R242" s="16">
        <f>IF(K242=0,0,M242/1.5)</f>
        <v>0</v>
      </c>
      <c r="S242" s="15">
        <f>P242+Q242+R242</f>
        <v>30</v>
      </c>
      <c r="T242" s="55"/>
      <c r="U242" s="27"/>
    </row>
    <row r="243" spans="1:29" s="27" customFormat="1">
      <c r="A243" s="105" t="s">
        <v>180</v>
      </c>
      <c r="B243" s="8" t="s">
        <v>158</v>
      </c>
      <c r="C243" s="9"/>
      <c r="D243" s="8" t="s">
        <v>155</v>
      </c>
      <c r="E243" s="14" t="s">
        <v>157</v>
      </c>
      <c r="F243" s="41">
        <v>5</v>
      </c>
      <c r="G243" s="41" t="s">
        <v>159</v>
      </c>
      <c r="H243" s="9"/>
      <c r="I243" s="9">
        <v>5</v>
      </c>
      <c r="J243" s="9">
        <v>14</v>
      </c>
      <c r="K243" s="9">
        <f>J243-I243+1</f>
        <v>10</v>
      </c>
      <c r="L243" s="9">
        <v>30</v>
      </c>
      <c r="M243" s="9"/>
      <c r="N243" s="12">
        <f>L243/K243</f>
        <v>3</v>
      </c>
      <c r="O243" s="13">
        <f>M243/5</f>
        <v>0</v>
      </c>
      <c r="P243" s="14"/>
      <c r="Q243" s="15">
        <f>IF(K243=0,0,L243)</f>
        <v>30</v>
      </c>
      <c r="R243" s="16">
        <f>IF(K243=0,0,M243/1.5)</f>
        <v>0</v>
      </c>
      <c r="S243" s="15">
        <f>P243+Q243+R243</f>
        <v>30</v>
      </c>
      <c r="T243" s="55"/>
    </row>
    <row r="244" spans="1:29" s="28" customFormat="1">
      <c r="A244" s="7" t="s">
        <v>180</v>
      </c>
      <c r="B244" s="8" t="s">
        <v>151</v>
      </c>
      <c r="C244" s="9"/>
      <c r="D244" s="8" t="s">
        <v>164</v>
      </c>
      <c r="E244" s="14" t="s">
        <v>55</v>
      </c>
      <c r="F244" s="11">
        <v>5</v>
      </c>
      <c r="G244" s="11" t="s">
        <v>161</v>
      </c>
      <c r="H244" s="9"/>
      <c r="I244" s="9">
        <v>5</v>
      </c>
      <c r="J244" s="9">
        <v>14</v>
      </c>
      <c r="K244" s="9">
        <f>J244-I244+1</f>
        <v>10</v>
      </c>
      <c r="L244" s="9">
        <v>30</v>
      </c>
      <c r="M244" s="9"/>
      <c r="N244" s="12">
        <f>L244/K244</f>
        <v>3</v>
      </c>
      <c r="O244" s="13">
        <f>M244/5</f>
        <v>0</v>
      </c>
      <c r="P244" s="14"/>
      <c r="Q244" s="15">
        <f>IF(K244=0,0,L244)</f>
        <v>30</v>
      </c>
      <c r="R244" s="16">
        <f>IF(K244=0,0,M244/1.5)</f>
        <v>0</v>
      </c>
      <c r="S244" s="15">
        <f>P244+Q244+R244</f>
        <v>30</v>
      </c>
      <c r="T244" s="55"/>
      <c r="U244" s="27"/>
    </row>
    <row r="245" spans="1:29" s="69" customFormat="1">
      <c r="A245" s="7"/>
      <c r="B245" s="8"/>
      <c r="C245" s="61"/>
      <c r="D245" s="8"/>
      <c r="E245" s="14"/>
      <c r="F245" s="11"/>
      <c r="G245" s="11"/>
      <c r="H245" s="61"/>
      <c r="I245" s="9"/>
      <c r="J245" s="9"/>
      <c r="K245" s="9"/>
      <c r="L245" s="61"/>
      <c r="M245" s="61"/>
      <c r="N245" s="65"/>
      <c r="O245" s="66"/>
      <c r="P245" s="62"/>
      <c r="Q245" s="67"/>
      <c r="R245" s="68"/>
      <c r="S245" s="67"/>
    </row>
    <row r="246" spans="1:29" s="34" customFormat="1">
      <c r="A246" s="150" t="s">
        <v>179</v>
      </c>
      <c r="B246" s="8" t="s">
        <v>221</v>
      </c>
      <c r="C246" s="25"/>
      <c r="D246" s="8" t="s">
        <v>234</v>
      </c>
      <c r="E246" s="14" t="s">
        <v>230</v>
      </c>
      <c r="F246" s="11">
        <v>2</v>
      </c>
      <c r="G246" s="11" t="s">
        <v>73</v>
      </c>
      <c r="H246" s="25"/>
      <c r="I246" s="9">
        <v>5</v>
      </c>
      <c r="J246" s="9">
        <v>19</v>
      </c>
      <c r="K246" s="9">
        <f t="shared" ref="K246:K248" si="212">J246-I246+1</f>
        <v>15</v>
      </c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150" t="s">
        <v>179</v>
      </c>
      <c r="B247" s="8" t="s">
        <v>221</v>
      </c>
      <c r="C247" s="25"/>
      <c r="D247" s="8" t="s">
        <v>232</v>
      </c>
      <c r="E247" s="14" t="s">
        <v>198</v>
      </c>
      <c r="F247" s="11">
        <v>2</v>
      </c>
      <c r="G247" s="11" t="s">
        <v>72</v>
      </c>
      <c r="H247" s="25"/>
      <c r="I247" s="9">
        <v>5</v>
      </c>
      <c r="J247" s="9">
        <v>19</v>
      </c>
      <c r="K247" s="9">
        <f t="shared" si="212"/>
        <v>15</v>
      </c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150" t="s">
        <v>179</v>
      </c>
      <c r="B248" s="8" t="s">
        <v>221</v>
      </c>
      <c r="C248" s="25"/>
      <c r="D248" s="8" t="s">
        <v>235</v>
      </c>
      <c r="E248" s="14" t="s">
        <v>169</v>
      </c>
      <c r="F248" s="11">
        <v>2</v>
      </c>
      <c r="G248" s="11" t="s">
        <v>74</v>
      </c>
      <c r="H248" s="25"/>
      <c r="I248" s="9">
        <v>5</v>
      </c>
      <c r="J248" s="9">
        <v>19</v>
      </c>
      <c r="K248" s="9">
        <f t="shared" si="212"/>
        <v>15</v>
      </c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27" customFormat="1">
      <c r="A249" s="7" t="s">
        <v>179</v>
      </c>
      <c r="B249" s="8" t="s">
        <v>151</v>
      </c>
      <c r="C249" s="9"/>
      <c r="D249" s="8" t="s">
        <v>46</v>
      </c>
      <c r="E249" s="14" t="s">
        <v>153</v>
      </c>
      <c r="F249" s="11">
        <v>2</v>
      </c>
      <c r="G249" s="11" t="s">
        <v>152</v>
      </c>
      <c r="H249" s="9"/>
      <c r="I249" s="9">
        <v>5</v>
      </c>
      <c r="J249" s="9">
        <v>19</v>
      </c>
      <c r="K249" s="9">
        <f t="shared" ref="K249:K256" si="213">J249-I249+1</f>
        <v>15</v>
      </c>
      <c r="L249" s="9">
        <v>30</v>
      </c>
      <c r="M249" s="9"/>
      <c r="N249" s="12">
        <f>L249/K249</f>
        <v>2</v>
      </c>
      <c r="O249" s="13">
        <f>M249/5</f>
        <v>0</v>
      </c>
      <c r="P249" s="14"/>
      <c r="Q249" s="15">
        <f>IF(K249=0,0,L249)</f>
        <v>30</v>
      </c>
      <c r="R249" s="16">
        <f>IF(K249=0,0,M249/1.5)</f>
        <v>0</v>
      </c>
      <c r="S249" s="15">
        <f>P249+Q249+R249</f>
        <v>30</v>
      </c>
    </row>
    <row r="250" spans="1:29" s="28" customFormat="1">
      <c r="A250" s="7" t="s">
        <v>179</v>
      </c>
      <c r="B250" s="8" t="s">
        <v>162</v>
      </c>
      <c r="C250" s="9"/>
      <c r="D250" s="8" t="s">
        <v>155</v>
      </c>
      <c r="E250" s="14" t="s">
        <v>157</v>
      </c>
      <c r="F250" s="11">
        <v>4</v>
      </c>
      <c r="G250" s="11" t="s">
        <v>75</v>
      </c>
      <c r="H250" s="9"/>
      <c r="I250" s="9">
        <v>5</v>
      </c>
      <c r="J250" s="9">
        <v>14</v>
      </c>
      <c r="K250" s="9">
        <f t="shared" si="213"/>
        <v>10</v>
      </c>
      <c r="L250" s="9">
        <v>30</v>
      </c>
      <c r="M250" s="9"/>
      <c r="N250" s="12">
        <f>L250/K250</f>
        <v>3</v>
      </c>
      <c r="O250" s="13">
        <f>M250/5</f>
        <v>0</v>
      </c>
      <c r="P250" s="14"/>
      <c r="Q250" s="15">
        <f>IF(K250=0,0,L250)</f>
        <v>30</v>
      </c>
      <c r="R250" s="16">
        <f>IF(K250=0,0,M250/1.5)</f>
        <v>0</v>
      </c>
      <c r="S250" s="15">
        <f>P250+Q250+R250</f>
        <v>30</v>
      </c>
      <c r="T250" s="55"/>
      <c r="U250" s="27"/>
    </row>
    <row r="251" spans="1:29" s="83" customFormat="1">
      <c r="A251" s="149" t="s">
        <v>179</v>
      </c>
      <c r="B251" s="46" t="s">
        <v>223</v>
      </c>
      <c r="C251" s="47"/>
      <c r="D251" s="46" t="s">
        <v>234</v>
      </c>
      <c r="E251" s="48" t="s">
        <v>230</v>
      </c>
      <c r="F251" s="49">
        <v>5</v>
      </c>
      <c r="G251" s="49" t="s">
        <v>73</v>
      </c>
      <c r="H251" s="47"/>
      <c r="I251" s="47">
        <v>6</v>
      </c>
      <c r="J251" s="47">
        <v>20</v>
      </c>
      <c r="K251" s="47">
        <f t="shared" si="213"/>
        <v>15</v>
      </c>
      <c r="L251" s="47"/>
      <c r="M251" s="47"/>
      <c r="N251" s="50"/>
      <c r="O251" s="51"/>
      <c r="P251" s="48"/>
      <c r="Q251" s="52"/>
      <c r="R251" s="100"/>
      <c r="S251" s="52"/>
      <c r="T251" s="87"/>
      <c r="U251" s="48"/>
    </row>
    <row r="252" spans="1:29" s="28" customFormat="1">
      <c r="A252" s="150" t="s">
        <v>179</v>
      </c>
      <c r="B252" s="8" t="s">
        <v>223</v>
      </c>
      <c r="C252" s="9"/>
      <c r="D252" s="8" t="s">
        <v>30</v>
      </c>
      <c r="E252" s="14" t="s">
        <v>169</v>
      </c>
      <c r="F252" s="11">
        <v>5</v>
      </c>
      <c r="G252" s="11" t="s">
        <v>72</v>
      </c>
      <c r="H252" s="9"/>
      <c r="I252" s="9">
        <v>6</v>
      </c>
      <c r="J252" s="9">
        <v>20</v>
      </c>
      <c r="K252" s="9">
        <f t="shared" si="213"/>
        <v>15</v>
      </c>
      <c r="L252" s="9"/>
      <c r="M252" s="9"/>
      <c r="N252" s="12"/>
      <c r="O252" s="13"/>
      <c r="P252" s="14"/>
      <c r="Q252" s="15"/>
      <c r="R252" s="16"/>
      <c r="S252" s="15"/>
      <c r="T252" s="55"/>
      <c r="U252" s="27"/>
    </row>
    <row r="253" spans="1:29" s="28" customFormat="1">
      <c r="A253" s="150" t="s">
        <v>179</v>
      </c>
      <c r="B253" s="8" t="s">
        <v>223</v>
      </c>
      <c r="C253" s="9"/>
      <c r="D253" s="8" t="s">
        <v>232</v>
      </c>
      <c r="E253" s="14" t="s">
        <v>198</v>
      </c>
      <c r="F253" s="11">
        <v>5</v>
      </c>
      <c r="G253" s="11" t="s">
        <v>74</v>
      </c>
      <c r="H253" s="9"/>
      <c r="I253" s="9">
        <v>6</v>
      </c>
      <c r="J253" s="9">
        <v>20</v>
      </c>
      <c r="K253" s="9">
        <f t="shared" si="213"/>
        <v>15</v>
      </c>
      <c r="L253" s="9"/>
      <c r="M253" s="9"/>
      <c r="N253" s="12"/>
      <c r="O253" s="13"/>
      <c r="P253" s="14"/>
      <c r="Q253" s="15"/>
      <c r="R253" s="16"/>
      <c r="S253" s="15"/>
      <c r="T253" s="55"/>
      <c r="U253" s="27"/>
    </row>
    <row r="254" spans="1:29" s="28" customFormat="1">
      <c r="A254" s="7" t="s">
        <v>179</v>
      </c>
      <c r="B254" s="8" t="s">
        <v>213</v>
      </c>
      <c r="C254" s="9"/>
      <c r="D254" s="8" t="s">
        <v>234</v>
      </c>
      <c r="E254" s="14" t="s">
        <v>230</v>
      </c>
      <c r="F254" s="11">
        <v>5</v>
      </c>
      <c r="G254" s="11" t="s">
        <v>102</v>
      </c>
      <c r="H254" s="9"/>
      <c r="I254" s="9">
        <v>6</v>
      </c>
      <c r="J254" s="9">
        <v>20</v>
      </c>
      <c r="K254" s="9">
        <f t="shared" si="213"/>
        <v>15</v>
      </c>
      <c r="L254" s="9"/>
      <c r="M254" s="9"/>
      <c r="N254" s="12"/>
      <c r="O254" s="13"/>
      <c r="P254" s="14"/>
      <c r="Q254" s="15"/>
      <c r="R254" s="16">
        <f>IF(K254=0,0,M254/1.5)</f>
        <v>0</v>
      </c>
      <c r="S254" s="15"/>
      <c r="T254" s="55"/>
      <c r="U254" s="27"/>
    </row>
    <row r="255" spans="1:29" s="28" customFormat="1">
      <c r="A255" s="7" t="s">
        <v>179</v>
      </c>
      <c r="B255" s="8" t="s">
        <v>213</v>
      </c>
      <c r="C255" s="9"/>
      <c r="D255" s="8" t="s">
        <v>233</v>
      </c>
      <c r="E255" s="14" t="s">
        <v>198</v>
      </c>
      <c r="F255" s="11">
        <v>5</v>
      </c>
      <c r="G255" s="11" t="s">
        <v>108</v>
      </c>
      <c r="H255" s="9"/>
      <c r="I255" s="9">
        <v>6</v>
      </c>
      <c r="J255" s="9">
        <v>20</v>
      </c>
      <c r="K255" s="9">
        <f t="shared" si="213"/>
        <v>15</v>
      </c>
      <c r="L255" s="9"/>
      <c r="M255" s="9"/>
      <c r="N255" s="12"/>
      <c r="O255" s="13"/>
      <c r="P255" s="14"/>
      <c r="Q255" s="15"/>
      <c r="R255" s="16">
        <f>IF(K255=0,0,M255/1.5)</f>
        <v>0</v>
      </c>
      <c r="S255" s="15"/>
      <c r="T255" s="55"/>
      <c r="U255" s="27"/>
    </row>
    <row r="256" spans="1:29" s="28" customFormat="1">
      <c r="A256" s="7" t="s">
        <v>179</v>
      </c>
      <c r="B256" s="8" t="s">
        <v>151</v>
      </c>
      <c r="C256" s="9"/>
      <c r="D256" s="8" t="s">
        <v>155</v>
      </c>
      <c r="E256" s="14" t="s">
        <v>157</v>
      </c>
      <c r="F256" s="11">
        <v>7</v>
      </c>
      <c r="G256" s="11" t="s">
        <v>161</v>
      </c>
      <c r="H256" s="9"/>
      <c r="I256" s="9">
        <v>5</v>
      </c>
      <c r="J256" s="9">
        <v>14</v>
      </c>
      <c r="K256" s="9">
        <f t="shared" si="213"/>
        <v>10</v>
      </c>
      <c r="L256" s="9">
        <v>30</v>
      </c>
      <c r="M256" s="9"/>
      <c r="N256" s="12">
        <f>L256/K256</f>
        <v>3</v>
      </c>
      <c r="O256" s="13">
        <f>M256/5</f>
        <v>0</v>
      </c>
      <c r="P256" s="14"/>
      <c r="Q256" s="15">
        <f>IF(K256=0,0,L256)</f>
        <v>30</v>
      </c>
      <c r="R256" s="16">
        <f>IF(K256=0,0,M256/1.5)</f>
        <v>0</v>
      </c>
      <c r="S256" s="15">
        <f>P256+Q256+R256</f>
        <v>30</v>
      </c>
      <c r="T256" s="55"/>
      <c r="U256" s="27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27" customFormat="1">
      <c r="A258" s="7" t="s">
        <v>181</v>
      </c>
      <c r="B258" s="8" t="s">
        <v>168</v>
      </c>
      <c r="C258" s="9"/>
      <c r="D258" s="8" t="s">
        <v>166</v>
      </c>
      <c r="E258" s="14" t="s">
        <v>157</v>
      </c>
      <c r="F258" s="24">
        <v>4</v>
      </c>
      <c r="G258" s="11" t="s">
        <v>73</v>
      </c>
      <c r="H258" s="9"/>
      <c r="I258" s="9">
        <v>5</v>
      </c>
      <c r="J258" s="9">
        <v>19</v>
      </c>
      <c r="K258" s="9">
        <f>J258-I258+1</f>
        <v>15</v>
      </c>
      <c r="L258" s="9">
        <v>30</v>
      </c>
      <c r="M258" s="9"/>
      <c r="N258" s="12">
        <f>L258/K258</f>
        <v>2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</row>
    <row r="259" spans="1:29" s="27" customFormat="1">
      <c r="A259" s="7" t="s">
        <v>181</v>
      </c>
      <c r="B259" s="8" t="s">
        <v>237</v>
      </c>
      <c r="C259" s="9"/>
      <c r="D259" s="8" t="s">
        <v>164</v>
      </c>
      <c r="E259" s="14" t="s">
        <v>55</v>
      </c>
      <c r="F259" s="24">
        <v>5</v>
      </c>
      <c r="G259" s="11" t="s">
        <v>159</v>
      </c>
      <c r="H259" s="9"/>
      <c r="I259" s="9">
        <v>5</v>
      </c>
      <c r="J259" s="9">
        <v>14</v>
      </c>
      <c r="K259" s="9">
        <f>J259-I259+1</f>
        <v>10</v>
      </c>
      <c r="L259" s="9">
        <v>30</v>
      </c>
      <c r="M259" s="9"/>
      <c r="N259" s="12">
        <f>L259/K259</f>
        <v>3</v>
      </c>
      <c r="O259" s="13">
        <f>M259/5</f>
        <v>0</v>
      </c>
      <c r="P259" s="14"/>
      <c r="Q259" s="15">
        <f>IF(K259=0,0,L259)</f>
        <v>30</v>
      </c>
      <c r="R259" s="16">
        <f>IF(K259=0,0,M259/1.5)</f>
        <v>0</v>
      </c>
      <c r="S259" s="15">
        <f>P259+Q259+R259</f>
        <v>30</v>
      </c>
      <c r="T259" s="55"/>
    </row>
    <row r="260" spans="1:29" s="27" customFormat="1">
      <c r="A260" s="7" t="s">
        <v>181</v>
      </c>
      <c r="B260" s="8" t="s">
        <v>167</v>
      </c>
      <c r="C260" s="9"/>
      <c r="D260" s="8" t="s">
        <v>166</v>
      </c>
      <c r="E260" s="14" t="s">
        <v>157</v>
      </c>
      <c r="F260" s="11">
        <v>7</v>
      </c>
      <c r="G260" s="11" t="s">
        <v>74</v>
      </c>
      <c r="H260" s="9"/>
      <c r="I260" s="9">
        <v>5</v>
      </c>
      <c r="J260" s="9">
        <v>19</v>
      </c>
      <c r="K260" s="9">
        <f>J260-I260+1</f>
        <v>15</v>
      </c>
      <c r="L260" s="9">
        <v>30</v>
      </c>
      <c r="M260" s="9"/>
      <c r="N260" s="12">
        <f>L260/K260</f>
        <v>2</v>
      </c>
      <c r="O260" s="13">
        <f>M260/5</f>
        <v>0</v>
      </c>
      <c r="P260" s="14"/>
      <c r="Q260" s="15">
        <f>IF(K260=0,0,L260)</f>
        <v>30</v>
      </c>
      <c r="R260" s="16">
        <f>IF(K260=0,0,M260/1.5)</f>
        <v>0</v>
      </c>
      <c r="S260" s="15">
        <f>P260+Q260+R260</f>
        <v>30</v>
      </c>
      <c r="T260" s="55"/>
    </row>
    <row r="261" spans="1:29" s="27" customFormat="1">
      <c r="A261" s="7" t="s">
        <v>181</v>
      </c>
      <c r="B261" s="8" t="s">
        <v>154</v>
      </c>
      <c r="C261" s="9"/>
      <c r="D261" s="8" t="s">
        <v>155</v>
      </c>
      <c r="E261" s="14" t="s">
        <v>157</v>
      </c>
      <c r="F261" s="24">
        <v>7</v>
      </c>
      <c r="G261" s="11" t="s">
        <v>159</v>
      </c>
      <c r="H261" s="9"/>
      <c r="I261" s="9">
        <v>5</v>
      </c>
      <c r="J261" s="9">
        <v>14</v>
      </c>
      <c r="K261" s="9">
        <f>J261-I261+1</f>
        <v>10</v>
      </c>
      <c r="L261" s="9">
        <v>30</v>
      </c>
      <c r="M261" s="9"/>
      <c r="N261" s="12">
        <f>L261/K261</f>
        <v>3</v>
      </c>
      <c r="O261" s="13">
        <f>M261/5</f>
        <v>0</v>
      </c>
      <c r="P261" s="14"/>
      <c r="Q261" s="15">
        <f>IF(K261=0,0,L261)</f>
        <v>30</v>
      </c>
      <c r="R261" s="16">
        <f>IF(K261=0,0,M261/1.5)</f>
        <v>0</v>
      </c>
      <c r="S261" s="15">
        <f>P261+Q261+R261</f>
        <v>30</v>
      </c>
      <c r="T261" s="5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7" t="s">
        <v>236</v>
      </c>
      <c r="B263" s="7" t="s">
        <v>238</v>
      </c>
      <c r="C263" s="7"/>
      <c r="D263" s="7" t="s">
        <v>242</v>
      </c>
      <c r="E263" s="7" t="s">
        <v>239</v>
      </c>
      <c r="F263" s="9">
        <v>2</v>
      </c>
      <c r="G263" s="9" t="s">
        <v>73</v>
      </c>
      <c r="H263" s="7"/>
      <c r="I263" s="7"/>
      <c r="J263" s="7"/>
      <c r="K263" s="7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7"/>
      <c r="B264" s="7"/>
      <c r="C264" s="7"/>
      <c r="D264" s="7" t="s">
        <v>243</v>
      </c>
      <c r="E264" s="7" t="s">
        <v>173</v>
      </c>
      <c r="F264" s="9">
        <v>2</v>
      </c>
      <c r="G264" s="9" t="s">
        <v>72</v>
      </c>
      <c r="H264" s="7"/>
      <c r="I264" s="7"/>
      <c r="J264" s="7"/>
      <c r="K264" s="7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7"/>
      <c r="B265" s="7"/>
      <c r="C265" s="7"/>
      <c r="D265" s="7" t="s">
        <v>244</v>
      </c>
      <c r="E265" s="7" t="s">
        <v>240</v>
      </c>
      <c r="F265" s="9">
        <v>2</v>
      </c>
      <c r="G265" s="9" t="s">
        <v>74</v>
      </c>
      <c r="H265" s="7"/>
      <c r="I265" s="7"/>
      <c r="J265" s="7"/>
      <c r="K265" s="7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7"/>
      <c r="B266" s="7"/>
      <c r="C266" s="7"/>
      <c r="D266" s="7" t="s">
        <v>245</v>
      </c>
      <c r="E266" s="7" t="s">
        <v>188</v>
      </c>
      <c r="F266" s="9">
        <v>3</v>
      </c>
      <c r="G266" s="9" t="s">
        <v>73</v>
      </c>
      <c r="H266" s="7"/>
      <c r="I266" s="7"/>
      <c r="J266" s="7"/>
      <c r="K266" s="7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7"/>
      <c r="B267" s="7"/>
      <c r="C267" s="7"/>
      <c r="D267" s="7" t="s">
        <v>246</v>
      </c>
      <c r="E267" s="7" t="s">
        <v>241</v>
      </c>
      <c r="F267" s="9">
        <v>3</v>
      </c>
      <c r="G267" s="9" t="s">
        <v>72</v>
      </c>
      <c r="H267" s="7"/>
      <c r="I267" s="7"/>
      <c r="J267" s="7"/>
      <c r="K267" s="7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7"/>
      <c r="B268" s="7"/>
      <c r="C268" s="7"/>
      <c r="D268" s="7" t="s">
        <v>242</v>
      </c>
      <c r="E268" s="7" t="s">
        <v>239</v>
      </c>
      <c r="F268" s="9">
        <v>3</v>
      </c>
      <c r="G268" s="9" t="s">
        <v>74</v>
      </c>
      <c r="H268" s="7"/>
      <c r="I268" s="7"/>
      <c r="J268" s="7"/>
      <c r="K268" s="7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7"/>
      <c r="B269" s="7"/>
      <c r="C269" s="7"/>
      <c r="D269" s="7" t="s">
        <v>249</v>
      </c>
      <c r="E269" s="7" t="s">
        <v>247</v>
      </c>
      <c r="F269" s="9">
        <v>4</v>
      </c>
      <c r="G269" s="9" t="s">
        <v>73</v>
      </c>
      <c r="H269" s="7"/>
      <c r="I269" s="7"/>
      <c r="J269" s="7"/>
      <c r="K269" s="7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7"/>
      <c r="B270" s="7"/>
      <c r="C270" s="7"/>
      <c r="D270" s="7" t="s">
        <v>242</v>
      </c>
      <c r="E270" s="7" t="s">
        <v>239</v>
      </c>
      <c r="F270" s="9">
        <v>4</v>
      </c>
      <c r="G270" s="9" t="s">
        <v>72</v>
      </c>
      <c r="H270" s="7"/>
      <c r="I270" s="7"/>
      <c r="J270" s="7"/>
      <c r="K270" s="7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7"/>
      <c r="B271" s="7"/>
      <c r="C271" s="7"/>
      <c r="D271" s="7" t="s">
        <v>235</v>
      </c>
      <c r="E271" s="7" t="s">
        <v>248</v>
      </c>
      <c r="F271" s="9">
        <v>4</v>
      </c>
      <c r="G271" s="9" t="s">
        <v>74</v>
      </c>
      <c r="H271" s="7"/>
      <c r="I271" s="7"/>
      <c r="J271" s="7"/>
      <c r="K271" s="7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7"/>
      <c r="B272" s="7"/>
      <c r="C272" s="7"/>
      <c r="D272" s="7" t="s">
        <v>244</v>
      </c>
      <c r="E272" s="7" t="s">
        <v>240</v>
      </c>
      <c r="F272" s="9">
        <v>5</v>
      </c>
      <c r="G272" s="9" t="s">
        <v>73</v>
      </c>
      <c r="H272" s="7"/>
      <c r="I272" s="7"/>
      <c r="J272" s="7"/>
      <c r="K272" s="7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7"/>
      <c r="B273" s="7"/>
      <c r="C273" s="7"/>
      <c r="D273" s="7" t="s">
        <v>251</v>
      </c>
      <c r="E273" s="7" t="s">
        <v>250</v>
      </c>
      <c r="F273" s="9">
        <v>5</v>
      </c>
      <c r="G273" s="9" t="s">
        <v>72</v>
      </c>
      <c r="H273" s="7"/>
      <c r="I273" s="7"/>
      <c r="J273" s="7"/>
      <c r="K273" s="7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7"/>
      <c r="B274" s="7"/>
      <c r="C274" s="7"/>
      <c r="D274" s="7" t="s">
        <v>246</v>
      </c>
      <c r="E274" s="7" t="s">
        <v>241</v>
      </c>
      <c r="F274" s="9">
        <v>5</v>
      </c>
      <c r="G274" s="9" t="s">
        <v>74</v>
      </c>
      <c r="H274" s="7"/>
      <c r="I274" s="7"/>
      <c r="J274" s="7"/>
      <c r="K274" s="7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7"/>
      <c r="B275" s="7"/>
      <c r="C275" s="7"/>
      <c r="D275" s="7" t="s">
        <v>253</v>
      </c>
      <c r="E275" s="7" t="s">
        <v>252</v>
      </c>
      <c r="F275" s="9">
        <v>6</v>
      </c>
      <c r="G275" s="9" t="s">
        <v>73</v>
      </c>
      <c r="H275" s="7"/>
      <c r="I275" s="7"/>
      <c r="J275" s="7"/>
      <c r="K275" s="7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7"/>
      <c r="B276" s="7"/>
      <c r="C276" s="7"/>
      <c r="D276" s="7" t="s">
        <v>243</v>
      </c>
      <c r="E276" s="7" t="s">
        <v>173</v>
      </c>
      <c r="F276" s="9">
        <v>6</v>
      </c>
      <c r="G276" s="9" t="s">
        <v>72</v>
      </c>
      <c r="H276" s="7"/>
      <c r="I276" s="7"/>
      <c r="J276" s="7"/>
      <c r="K276" s="7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7"/>
      <c r="B277" s="7"/>
      <c r="C277" s="7"/>
      <c r="D277" s="7" t="s">
        <v>249</v>
      </c>
      <c r="E277" s="7" t="s">
        <v>247</v>
      </c>
      <c r="F277" s="9">
        <v>6</v>
      </c>
      <c r="G277" s="9" t="s">
        <v>74</v>
      </c>
      <c r="H277" s="7"/>
      <c r="I277" s="7"/>
      <c r="J277" s="7"/>
      <c r="K277" s="7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7"/>
      <c r="B278" s="7"/>
      <c r="C278" s="7"/>
      <c r="D278" s="7" t="s">
        <v>253</v>
      </c>
      <c r="E278" s="7" t="s">
        <v>252</v>
      </c>
      <c r="F278" s="9">
        <v>7</v>
      </c>
      <c r="G278" s="9" t="s">
        <v>73</v>
      </c>
      <c r="H278" s="25"/>
      <c r="I278" s="7"/>
      <c r="J278" s="7"/>
      <c r="K278" s="7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7"/>
      <c r="B279" s="7"/>
      <c r="C279" s="7"/>
      <c r="D279" s="7" t="s">
        <v>235</v>
      </c>
      <c r="E279" s="7" t="s">
        <v>248</v>
      </c>
      <c r="F279" s="9">
        <v>7</v>
      </c>
      <c r="G279" s="9" t="s">
        <v>72</v>
      </c>
      <c r="H279" s="25"/>
      <c r="I279" s="7"/>
      <c r="J279" s="7"/>
      <c r="K279" s="7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2015-08-29T11:26:32Z</cp:lastPrinted>
  <dcterms:created xsi:type="dcterms:W3CDTF">2007-12-07T03:19:00Z</dcterms:created>
  <dcterms:modified xsi:type="dcterms:W3CDTF">2015-09-26T10:06:37Z</dcterms:modified>
</cp:coreProperties>
</file>